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tabRatio="960" activeTab="21"/>
  </bookViews>
  <sheets>
    <sheet name="封面" sheetId="57" r:id="rId1"/>
    <sheet name="目录" sheetId="58" r:id="rId2"/>
    <sheet name="表1" sheetId="2" r:id="rId3"/>
    <sheet name="表2" sheetId="22" r:id="rId4"/>
    <sheet name="表3" sheetId="55" r:id="rId5"/>
    <sheet name="表4" sheetId="25" r:id="rId6"/>
    <sheet name="表5" sheetId="27" r:id="rId7"/>
    <sheet name="表6" sheetId="26" r:id="rId8"/>
    <sheet name="表7" sheetId="28" r:id="rId9"/>
    <sheet name="表8" sheetId="30" r:id="rId10"/>
    <sheet name="表9" sheetId="31" r:id="rId11"/>
    <sheet name="表10" sheetId="34" r:id="rId12"/>
    <sheet name="表11" sheetId="32" r:id="rId13"/>
    <sheet name="表12" sheetId="50" r:id="rId14"/>
    <sheet name="表13" sheetId="33" r:id="rId15"/>
    <sheet name="表14" sheetId="56" r:id="rId16"/>
    <sheet name="表15" sheetId="36" r:id="rId17"/>
    <sheet name="表16" sheetId="37" r:id="rId18"/>
    <sheet name="表17" sheetId="38" r:id="rId19"/>
    <sheet name="表18" sheetId="39" r:id="rId20"/>
    <sheet name="表19" sheetId="40" r:id="rId21"/>
    <sheet name="表20" sheetId="54" r:id="rId22"/>
    <sheet name="表21" sheetId="42" r:id="rId23"/>
    <sheet name="表22" sheetId="43" r:id="rId24"/>
    <sheet name="表23" sheetId="44" r:id="rId25"/>
    <sheet name="表24" sheetId="45" r:id="rId26"/>
    <sheet name="表25" sheetId="46" r:id="rId27"/>
    <sheet name="表26" sheetId="47" r:id="rId28"/>
    <sheet name="表27" sheetId="48" r:id="rId29"/>
  </sheets>
  <definedNames>
    <definedName name="_xlnm._FilterDatabase" localSheetId="15" hidden="1">表14!$A$5:$E$484</definedName>
    <definedName name="_xlnm._FilterDatabase" localSheetId="21" hidden="1">表20!$A$5:$F$56</definedName>
    <definedName name="_xlnm._FilterDatabase" localSheetId="4" hidden="1">表3!$A$4:$D$503</definedName>
    <definedName name="_xlnm._FilterDatabase" localSheetId="9" hidden="1">表8!$A$5:$D$51</definedName>
    <definedName name="_xlnm.Print_Area" localSheetId="2">表1!$A$1:$H$35</definedName>
    <definedName name="_xlnm.Print_Area" localSheetId="11">表10!$A$1:$F$47</definedName>
    <definedName name="_xlnm.Print_Area" localSheetId="18">表17!$A$1:$D$50</definedName>
    <definedName name="_xlnm.Print_Area" localSheetId="23">表22!$A$1:$H$17</definedName>
    <definedName name="_xlnm.Print_Titles" localSheetId="15">表14!$1:$4</definedName>
    <definedName name="_xlnm.Print_Titles" localSheetId="17">表16!$1:$5</definedName>
    <definedName name="_xlnm.Print_Titles" localSheetId="18">表17!$1:$4</definedName>
    <definedName name="_xlnm.Print_Titles" localSheetId="21">表20!$1:$4</definedName>
    <definedName name="_xlnm.Print_Titles" localSheetId="4">表3!$1:$4</definedName>
    <definedName name="_xlnm.Print_Titles" localSheetId="5">表4!$1:$4</definedName>
    <definedName name="_xlnm.Print_Titles" localSheetId="9">表8!$1:$4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<sst xmlns="http://schemas.openxmlformats.org/spreadsheetml/2006/main" count="2133" uniqueCount="1387">
  <si>
    <t xml:space="preserve">
云阳县十八届人大八次会议                                                                            会议文件
大会材料之十六（二）                                                                                    妥善保管
</t>
  </si>
  <si>
    <t xml:space="preserve"> 云阳县2025年财政预算执行情况和</t>
  </si>
  <si>
    <t xml:space="preserve">               2026年财政预算</t>
  </si>
  <si>
    <t>云阳县财政局</t>
  </si>
  <si>
    <t>二〇二六年二月</t>
  </si>
  <si>
    <t>目      录</t>
  </si>
  <si>
    <t>表1、2025年全县一般公共预算收支执行表…………………………………………1</t>
  </si>
  <si>
    <t>表2、2025年全县一般公共预算收入执行表…………………………………………2</t>
  </si>
  <si>
    <t>表3、2025年全县一般公共预算本级支出执行表……………………………………3</t>
  </si>
  <si>
    <t>表4、2025年全县一般公共预算转移支付收支执行表 ……………………………16</t>
  </si>
  <si>
    <t>表5、2025年乡镇(街道)一般公共预算本级收入完成情况 ………………………18</t>
  </si>
  <si>
    <t>表6、2025年县级一般公共预算转移支付支出执行表 ……………………………19</t>
  </si>
  <si>
    <t>表7、2025年全县政府性基金预算收支执行表 ……………………………………20</t>
  </si>
  <si>
    <t>表8、2025年全县政府性基金预算本级支出执行表 ………………………………21</t>
  </si>
  <si>
    <t>表9、2025年县级政府性基金预算转移支付收支执行表 …………………………24</t>
  </si>
  <si>
    <t>表10、2025年乡镇(街道)政府性基金预算本级收入完成情况……………………25</t>
  </si>
  <si>
    <t>表11、2025年全县国有资本经营预算收支执行表…………………………………26</t>
  </si>
  <si>
    <t>表12、2025年全县社会保险基金预算收支执行表…………………………………27</t>
  </si>
  <si>
    <t>表13、2026年全县一般公共预算收支预算表………………………………………28</t>
  </si>
  <si>
    <t>表14、2026年全县一般公共预算本级支出预算表…………………………………29</t>
  </si>
  <si>
    <t>表15、2026年全县一般公共预算本级支出预算表…………………………………41</t>
  </si>
  <si>
    <t>表16、2026年全县一般公共预算本级基本支出预算表……………………………42</t>
  </si>
  <si>
    <t>表17、2026年县级一般公共预算转移支付收支预算表……………………………44</t>
  </si>
  <si>
    <t>表18、2026年县级一般公共预算转移支付支出预算表……………………………46</t>
  </si>
  <si>
    <t>表19、2026年全县政府性基金预算收支预算表……………………………………47</t>
  </si>
  <si>
    <t>表20、2026年全县政府性基金预算本级支出预算表………………………………48</t>
  </si>
  <si>
    <t>表21、2026年全县政府性基金预算转移支付收支预算表…………………………50</t>
  </si>
  <si>
    <t>表22、2026年全县国有资本经营预算收支预算表…………………………………51</t>
  </si>
  <si>
    <t>表23、云阳县2025年地方政府债务限额及余额情况表……………………………52</t>
  </si>
  <si>
    <t>表24、云阳县2024年和2025年地方政府一般债务余额情况表……………………53</t>
  </si>
  <si>
    <t>表25、云阳县2024年和2025年地方政府专项债务余额情况表……………………54</t>
  </si>
  <si>
    <t>表26、云阳县地方政府债券发行及还本付息情况表………………………………55</t>
  </si>
  <si>
    <t>表27、云阳县2026年地方政府债务限额提前下达情况表…………………………56</t>
  </si>
  <si>
    <t>表1</t>
  </si>
  <si>
    <t>2025年全县一般公共预算收支执行表</t>
  </si>
  <si>
    <t>单位：万元</t>
  </si>
  <si>
    <t>收      入</t>
  </si>
  <si>
    <t>2024年决算数</t>
  </si>
  <si>
    <t>2025年执行数</t>
  </si>
  <si>
    <t>增幅%</t>
  </si>
  <si>
    <t>支      出</t>
  </si>
  <si>
    <t>总  计</t>
  </si>
  <si>
    <t>本级收入合计</t>
  </si>
  <si>
    <t>本级支出合计</t>
  </si>
  <si>
    <t>一、税收收入</t>
  </si>
  <si>
    <t xml:space="preserve">  一般公共服务支出</t>
  </si>
  <si>
    <t xml:space="preserve">  增值税</t>
  </si>
  <si>
    <t xml:space="preserve">  国防支出</t>
  </si>
  <si>
    <t xml:space="preserve">  企业所得税</t>
  </si>
  <si>
    <t xml:space="preserve">  公共安全支出</t>
  </si>
  <si>
    <t xml:space="preserve">  个人所得税</t>
  </si>
  <si>
    <t xml:space="preserve">  教育支出</t>
  </si>
  <si>
    <t xml:space="preserve">  资源税</t>
  </si>
  <si>
    <t xml:space="preserve">  科学技术支出</t>
  </si>
  <si>
    <t xml:space="preserve">  城市维护建设税</t>
  </si>
  <si>
    <t xml:space="preserve">  文化旅游体育与传媒支出</t>
  </si>
  <si>
    <t xml:space="preserve">  房产税</t>
  </si>
  <si>
    <t xml:space="preserve">  社会保障和就业支出</t>
  </si>
  <si>
    <t xml:space="preserve">  印花税</t>
  </si>
  <si>
    <t xml:space="preserve">  卫生健康支出</t>
  </si>
  <si>
    <t xml:space="preserve">  城镇土地使用税</t>
  </si>
  <si>
    <t xml:space="preserve">  节能环保支出</t>
  </si>
  <si>
    <t xml:space="preserve">  土地增值税</t>
  </si>
  <si>
    <t xml:space="preserve">  城乡社区支出</t>
  </si>
  <si>
    <t xml:space="preserve">  耕地占用税</t>
  </si>
  <si>
    <t xml:space="preserve">  农林水支出</t>
  </si>
  <si>
    <t xml:space="preserve">  契税</t>
  </si>
  <si>
    <t xml:space="preserve">  交通运输支出</t>
  </si>
  <si>
    <t xml:space="preserve">  环境保护税</t>
  </si>
  <si>
    <t xml:space="preserve">  资源勘探信息等支出</t>
  </si>
  <si>
    <t xml:space="preserve">  其他税收收入</t>
  </si>
  <si>
    <t xml:space="preserve">  商业服务业等支出</t>
  </si>
  <si>
    <t xml:space="preserve">  金融支出</t>
  </si>
  <si>
    <t>二、非税收入</t>
  </si>
  <si>
    <t xml:space="preserve">  自然资源海洋气象等支出</t>
  </si>
  <si>
    <t xml:space="preserve">  专项收入</t>
  </si>
  <si>
    <t xml:space="preserve">  住房保障支出</t>
  </si>
  <si>
    <t xml:space="preserve">  行政事业性收费收入</t>
  </si>
  <si>
    <t xml:space="preserve">  粮油物资储备支出</t>
  </si>
  <si>
    <t xml:space="preserve">  罚没收入</t>
  </si>
  <si>
    <t xml:space="preserve">  灾害防治及应急管理支出</t>
  </si>
  <si>
    <t xml:space="preserve">  国有资产有偿使用收入</t>
  </si>
  <si>
    <t xml:space="preserve">  其他支出</t>
  </si>
  <si>
    <t xml:space="preserve">  政府住房基金收入</t>
  </si>
  <si>
    <t xml:space="preserve">  债务付息支出</t>
  </si>
  <si>
    <t xml:space="preserve">  其他收入</t>
  </si>
  <si>
    <t xml:space="preserve">  债务发行费用支出</t>
  </si>
  <si>
    <t>转移性收入合计</t>
  </si>
  <si>
    <t>转移性支出合计</t>
  </si>
  <si>
    <t>一、上级补助收入</t>
  </si>
  <si>
    <t xml:space="preserve"> 一、上解支出</t>
  </si>
  <si>
    <t>二、上年结余收入</t>
  </si>
  <si>
    <t xml:space="preserve"> 二、债务还本支出</t>
  </si>
  <si>
    <t>三、区域间转移性收入</t>
  </si>
  <si>
    <t xml:space="preserve"> 三、区域间转移性支出</t>
  </si>
  <si>
    <t>四、调入资金</t>
  </si>
  <si>
    <t xml:space="preserve"> 四、安排预算稳定调节基金</t>
  </si>
  <si>
    <t>五、债务转贷收入</t>
  </si>
  <si>
    <t xml:space="preserve"> 五、结转下年支出</t>
  </si>
  <si>
    <t>六、动用预算稳定调节基金</t>
  </si>
  <si>
    <t>表2</t>
  </si>
  <si>
    <t>2025年全县一般公共预算收入执行表</t>
  </si>
  <si>
    <t>2024年执行数</t>
  </si>
  <si>
    <t>表3</t>
  </si>
  <si>
    <t>2025年全县一般公共预算本级支出执行表</t>
  </si>
  <si>
    <t>科目编码</t>
  </si>
  <si>
    <t>科目名称</t>
  </si>
  <si>
    <t>金额</t>
  </si>
  <si>
    <t>一般公共预算支出合计</t>
  </si>
  <si>
    <t xml:space="preserve">    人大事务</t>
  </si>
  <si>
    <t xml:space="preserve">      行政运行</t>
  </si>
  <si>
    <t xml:space="preserve">      一般行政管理事务</t>
  </si>
  <si>
    <t xml:space="preserve">      人大会议</t>
  </si>
  <si>
    <t xml:space="preserve">      人大监督</t>
  </si>
  <si>
    <t xml:space="preserve">      代表工作</t>
  </si>
  <si>
    <t xml:space="preserve">      事业运行</t>
  </si>
  <si>
    <t xml:space="preserve">    政协事务</t>
  </si>
  <si>
    <t xml:space="preserve">      政协会议</t>
  </si>
  <si>
    <t xml:space="preserve">    政府办公厅(室)及相关机构事务</t>
  </si>
  <si>
    <t xml:space="preserve">      政务公开审批</t>
  </si>
  <si>
    <t xml:space="preserve">      其他政府办公厅(室)及相关机构事务支出</t>
  </si>
  <si>
    <t xml:space="preserve">    发展与改革事务</t>
  </si>
  <si>
    <t xml:space="preserve">      战略规划与实施</t>
  </si>
  <si>
    <t xml:space="preserve">      其他发展与改革事务支出</t>
  </si>
  <si>
    <t xml:space="preserve">    统计信息事务</t>
  </si>
  <si>
    <t xml:space="preserve">      统计管理</t>
  </si>
  <si>
    <t xml:space="preserve">      专项普查活动</t>
  </si>
  <si>
    <t xml:space="preserve">      统计抽样调查</t>
  </si>
  <si>
    <t xml:space="preserve">      其他统计信息事务支出</t>
  </si>
  <si>
    <t xml:space="preserve">    财政事务</t>
  </si>
  <si>
    <t xml:space="preserve">      信息化建设</t>
  </si>
  <si>
    <t xml:space="preserve">      财政委托业务支出</t>
  </si>
  <si>
    <t xml:space="preserve">      其他财政事务支出</t>
  </si>
  <si>
    <t xml:space="preserve">    税收事务</t>
  </si>
  <si>
    <t xml:space="preserve">      其他税收事务支出</t>
  </si>
  <si>
    <t xml:space="preserve">    审计事务</t>
  </si>
  <si>
    <t xml:space="preserve">      审计业务</t>
  </si>
  <si>
    <t xml:space="preserve">    纪检监察事务</t>
  </si>
  <si>
    <t xml:space="preserve">    商贸事务</t>
  </si>
  <si>
    <t xml:space="preserve">      招商引资</t>
  </si>
  <si>
    <t xml:space="preserve">    知识产权事务</t>
  </si>
  <si>
    <t xml:space="preserve">      知识产权宏观管理</t>
  </si>
  <si>
    <t xml:space="preserve">    档案事务</t>
  </si>
  <si>
    <t xml:space="preserve">      档案馆</t>
  </si>
  <si>
    <t xml:space="preserve">    民主党派及工商联事务</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</si>
  <si>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</si>
  <si>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</si>
  <si>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</si>
  <si>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</si>
  <si>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</si>
  <si>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</si>
  <si>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</si>
  <si>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</si>
  <si>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</si>
  <si>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</si>
  <si>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其他宣传事务支出</t>
  </si>
  <si>
    <t xml:space="preserve">    统战事务</t>
  </si>
  <si>
    <t xml:space="preserve">      宗教事务</t>
  </si>
  <si>
    <t xml:space="preserve">      华侨事务</t>
  </si>
  <si>
    <t xml:space="preserve">    其他共产党事务支出</t>
  </si>
  <si>
    <t xml:space="preserve">    市场监督管理事务</t>
  </si>
  <si>
    <t xml:space="preserve">      经营主体管理</t>
  </si>
  <si>
    <t xml:space="preserve">      市场秩序执法</t>
  </si>
  <si>
    <t xml:space="preserve">      质量基础</t>
  </si>
  <si>
    <t xml:space="preserve">      药品事务</t>
  </si>
  <si>
    <t xml:space="preserve">      化妆品事务</t>
  </si>
  <si>
    <t xml:space="preserve">      质量安全监管</t>
  </si>
  <si>
    <t xml:space="preserve">      食品安全监管</t>
  </si>
  <si>
    <t xml:space="preserve">      其他市场监督管理事务</t>
  </si>
  <si>
    <t xml:space="preserve">    社会工作事务</t>
  </si>
  <si>
    <t xml:space="preserve">    信访事务</t>
  </si>
  <si>
    <t xml:space="preserve">      信访业务</t>
  </si>
  <si>
    <t xml:space="preserve">    国防动员</t>
  </si>
  <si>
    <t xml:space="preserve">      兵役征集</t>
  </si>
  <si>
    <t xml:space="preserve">      民兵</t>
  </si>
  <si>
    <t xml:space="preserve">      其他国防动员支出</t>
  </si>
  <si>
    <t xml:space="preserve">    公安</t>
  </si>
  <si>
    <t xml:space="preserve">      执法办案</t>
  </si>
  <si>
    <t xml:space="preserve">      特别业务</t>
  </si>
  <si>
    <t xml:space="preserve">      其他公安支出</t>
  </si>
  <si>
    <t xml:space="preserve">    司法</t>
  </si>
  <si>
    <t xml:space="preserve">      基层司法业务</t>
  </si>
  <si>
    <t xml:space="preserve">      普法宣传</t>
  </si>
  <si>
    <t xml:space="preserve">      公共法律服务</t>
  </si>
  <si>
    <t xml:space="preserve">      社区矫正</t>
  </si>
  <si>
    <t xml:space="preserve">      法治建设</t>
  </si>
  <si>
    <t xml:space="preserve">      其他司法支出</t>
  </si>
  <si>
    <t xml:space="preserve">    其他公共安全支出</t>
  </si>
  <si>
    <t xml:space="preserve">      国家司法救助支出</t>
  </si>
  <si>
    <t xml:space="preserve">      其他公共安全支出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</si>
  <si>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</si>
  <si>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</si>
  <si>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</si>
  <si>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</si>
  <si>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</si>
  <si>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</si>
  <si>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</si>
  <si>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其他普通教育支出</t>
  </si>
  <si>
    <t xml:space="preserve">    职业教育</t>
  </si>
  <si>
    <t xml:space="preserve">      中等职业教育</t>
  </si>
  <si>
    <t xml:space="preserve">    特殊教育</t>
  </si>
  <si>
    <t xml:space="preserve">      特殊学校教育</t>
  </si>
  <si>
    <t xml:space="preserve">      其他特殊教育支出</t>
  </si>
  <si>
    <t xml:space="preserve">    进修及培训</t>
  </si>
  <si>
    <t xml:space="preserve">      干部教育</t>
  </si>
  <si>
    <t xml:space="preserve">    科学技术管理事务</t>
  </si>
  <si>
    <t xml:space="preserve">      其他科学技术管理事务支出</t>
  </si>
  <si>
    <t xml:space="preserve">    科技条件与服务</t>
  </si>
  <si>
    <t xml:space="preserve">      其他科技条件与服务支出</t>
  </si>
  <si>
    <t xml:space="preserve">    科学技术普及</t>
  </si>
  <si>
    <t xml:space="preserve">      科普活动</t>
  </si>
  <si>
    <t xml:space="preserve">      其他科学技术普及支出</t>
  </si>
  <si>
    <t xml:space="preserve">    文化和旅游</t>
  </si>
  <si>
    <t xml:space="preserve">      图书馆</t>
  </si>
  <si>
    <t xml:space="preserve">      群众文化</t>
  </si>
  <si>
    <t xml:space="preserve">      文化创作与保护</t>
  </si>
  <si>
    <t xml:space="preserve">      文化和旅游市场管理</t>
  </si>
  <si>
    <t xml:space="preserve">      旅游宣传</t>
  </si>
  <si>
    <t xml:space="preserve">      其他文化和旅游支出</t>
  </si>
  <si>
    <t xml:space="preserve">    文物</t>
  </si>
  <si>
    <t xml:space="preserve">      文物保护</t>
  </si>
  <si>
    <t xml:space="preserve">      博物馆</t>
  </si>
  <si>
    <t xml:space="preserve">    体育</t>
  </si>
  <si>
    <t xml:space="preserve">      体育训练</t>
  </si>
  <si>
    <t xml:space="preserve">      体育场馆</t>
  </si>
  <si>
    <t xml:space="preserve">      群众体育</t>
  </si>
  <si>
    <t xml:space="preserve">      其他体育支出</t>
  </si>
  <si>
    <t xml:space="preserve">    新闻出版电影</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</si>
  <si>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</si>
  <si>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</si>
  <si>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</si>
  <si>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</si>
  <si>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</si>
  <si>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</si>
  <si>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</si>
  <si>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t>
  </si>
  <si>
    <t xml:space="preserve">      文化产业发展专项支出</t>
  </si>
  <si>
    <t xml:space="preserve">    人力资源和社会保障管理事务</t>
  </si>
  <si>
    <t xml:space="preserve">      就业管理事务</t>
  </si>
  <si>
    <t xml:space="preserve">      社会保险业务管理事务</t>
  </si>
  <si>
    <t xml:space="preserve">      社会保险经办机构</t>
  </si>
  <si>
    <t xml:space="preserve">      其他人力资源和社会保障管理事务支出</t>
  </si>
  <si>
    <t xml:space="preserve">    民政管理事务</t>
  </si>
  <si>
    <t xml:space="preserve">      老龄事务</t>
  </si>
  <si>
    <t xml:space="preserve">      其他民政管理事务支出</t>
  </si>
  <si>
    <t xml:space="preserve">    行政事业单位养老支出</t>
  </si>
  <si>
    <t xml:space="preserve">      行政单位离退休</t>
  </si>
  <si>
    <t xml:space="preserve">      事业单位离退休</t>
  </si>
  <si>
    <t xml:space="preserve">      机关事业单位基本养老保险缴费支出</t>
  </si>
  <si>
    <t xml:space="preserve">      机关事业单位职业年金缴费支出</t>
  </si>
  <si>
    <t xml:space="preserve">      其他行政事业单位养老支出</t>
  </si>
  <si>
    <t xml:space="preserve">    就业补助</t>
  </si>
  <si>
    <t xml:space="preserve">      就业创业服务补助</t>
  </si>
  <si>
    <t xml:space="preserve">      职业培训补贴</t>
  </si>
  <si>
    <t xml:space="preserve">      社会保险补贴</t>
  </si>
  <si>
    <t xml:space="preserve">      公益性岗位补贴</t>
  </si>
  <si>
    <t xml:space="preserve">      就业见习补贴</t>
  </si>
  <si>
    <t xml:space="preserve">      求职和创业补贴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</si>
  <si>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</si>
  <si>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</si>
  <si>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</si>
  <si>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</si>
  <si>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</si>
  <si>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</si>
  <si>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</si>
  <si>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褒扬纪念</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</si>
  <si>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</si>
  <si>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</si>
  <si>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</si>
  <si>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</si>
  <si>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</si>
  <si>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</si>
  <si>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</si>
  <si>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</si>
  <si>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</si>
  <si>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</si>
  <si>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</si>
  <si>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殡葬</t>
  </si>
  <si>
    <t xml:space="preserve">      社会福利事业单位</t>
  </si>
  <si>
    <t xml:space="preserve">      养老服务</t>
  </si>
  <si>
    <t xml:space="preserve">      其他社会福利支出</t>
  </si>
  <si>
    <t xml:space="preserve">    残疾人事业</t>
  </si>
  <si>
    <t xml:space="preserve">      机关服务</t>
  </si>
  <si>
    <t xml:space="preserve">      残疾人康复</t>
  </si>
  <si>
    <t xml:space="preserve">      残疾人就业</t>
  </si>
  <si>
    <t xml:space="preserve">      残疾人生活和护理补贴</t>
  </si>
  <si>
    <t xml:space="preserve">      其他残疾人事业支出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</si>
  <si>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</si>
  <si>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</si>
  <si>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</si>
  <si>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</si>
  <si>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</si>
  <si>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</si>
  <si>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</si>
  <si>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</si>
  <si>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</si>
  <si>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其他生活救助</t>
  </si>
  <si>
    <t xml:space="preserve">      其他城市生活救助</t>
  </si>
  <si>
    <t xml:space="preserve">      其他农村生活救助</t>
  </si>
  <si>
    <t xml:space="preserve">    退役军人管理事务</t>
  </si>
  <si>
    <t xml:space="preserve">      拥军优属</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</si>
  <si>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</si>
  <si>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</si>
  <si>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</si>
  <si>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</si>
  <si>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卫生健康管理事务</t>
  </si>
  <si>
    <t xml:space="preserve">      其他卫生健康管理事务支出</t>
  </si>
  <si>
    <t xml:space="preserve">    公立医院</t>
  </si>
  <si>
    <t xml:space="preserve">      综合医院</t>
  </si>
  <si>
    <t xml:space="preserve">      中医(民族)医院</t>
  </si>
  <si>
    <t xml:space="preserve">      妇幼保健医院</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</si>
  <si>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</si>
  <si>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</si>
  <si>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</si>
  <si>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</si>
  <si>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</si>
  <si>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</si>
  <si>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精神卫生机构</t>
  </si>
  <si>
    <t xml:space="preserve">      基本公共卫生服务</t>
  </si>
  <si>
    <t xml:space="preserve">      重大公共卫生服务</t>
  </si>
  <si>
    <t xml:space="preserve">      突发公共卫生事件应急处置</t>
  </si>
  <si>
    <t xml:space="preserve">      其他公共卫生支出</t>
  </si>
  <si>
    <t xml:space="preserve">    计划生育事务</t>
  </si>
  <si>
    <t xml:space="preserve">      计划生育服务</t>
  </si>
  <si>
    <t xml:space="preserve">      其他计划生育事务支出</t>
  </si>
  <si>
    <t xml:space="preserve">    行政事业单位医疗</t>
  </si>
  <si>
    <t xml:space="preserve">      行政单位医疗</t>
  </si>
  <si>
    <t xml:space="preserve">      事业单位医疗</t>
  </si>
  <si>
    <t xml:space="preserve">    财政对基本医疗保险基金的补助</t>
  </si>
  <si>
    <t xml:space="preserve">      财政对城乡居民基本医疗保险基金的补助</t>
  </si>
  <si>
    <t xml:space="preserve">    医疗救助</t>
  </si>
  <si>
    <t xml:space="preserve">      城乡医疗救助</t>
  </si>
  <si>
    <t xml:space="preserve">      其他医疗救助支出</t>
  </si>
  <si>
    <t xml:space="preserve">    优抚对象医疗</t>
  </si>
  <si>
    <t xml:space="preserve">      优抚对象医疗补助</t>
  </si>
  <si>
    <t xml:space="preserve">    医疗保障管理事务</t>
  </si>
  <si>
    <t xml:space="preserve">      医疗保障经办事务</t>
  </si>
  <si>
    <t xml:space="preserve">      其他医疗保障管理事务支出</t>
  </si>
  <si>
    <t xml:space="preserve">    中医药事务</t>
  </si>
  <si>
    <t xml:space="preserve">      中医（民族医）药专项</t>
  </si>
  <si>
    <t xml:space="preserve">    托育服务</t>
  </si>
  <si>
    <t xml:space="preserve">      其他托育服务支出</t>
  </si>
  <si>
    <t xml:space="preserve">    环境保护管理事务</t>
  </si>
  <si>
    <t xml:space="preserve">      生态环境保护宣传</t>
  </si>
  <si>
    <t xml:space="preserve">      其他环境保护管理事务支出</t>
  </si>
  <si>
    <t xml:space="preserve">    环境监测与监察</t>
  </si>
  <si>
    <t xml:space="preserve">      其他环境监测与监察支出</t>
  </si>
  <si>
    <t xml:space="preserve">    污染防治</t>
  </si>
  <si>
    <t xml:space="preserve">      大气</t>
  </si>
  <si>
    <t xml:space="preserve">      水体</t>
  </si>
  <si>
    <t xml:space="preserve">      固体废弃物与化学品</t>
  </si>
  <si>
    <t xml:space="preserve">      土壤</t>
  </si>
  <si>
    <t xml:space="preserve">    自然生态保护</t>
  </si>
  <si>
    <t xml:space="preserve">      生态保护</t>
  </si>
  <si>
    <t xml:space="preserve">      农村环境保护</t>
  </si>
  <si>
    <t xml:space="preserve">      自然保护地</t>
  </si>
  <si>
    <t xml:space="preserve">    森林保护修复</t>
  </si>
  <si>
    <t xml:space="preserve">      森林管护</t>
  </si>
  <si>
    <t xml:space="preserve">      停伐补助</t>
  </si>
  <si>
    <t xml:space="preserve">    能源节约利用</t>
  </si>
  <si>
    <t xml:space="preserve">      能源节约利用</t>
  </si>
  <si>
    <t xml:space="preserve">    污染减排</t>
  </si>
  <si>
    <t xml:space="preserve">      生态环境监测与信息</t>
  </si>
  <si>
    <t xml:space="preserve">      生态环境执法监察</t>
  </si>
  <si>
    <t xml:space="preserve">    城乡社区管理事务</t>
  </si>
  <si>
    <t xml:space="preserve">      城管执法</t>
  </si>
  <si>
    <t xml:space="preserve">      工程建设标准规范编制与监管</t>
  </si>
  <si>
    <t xml:space="preserve">      工程建设管理</t>
  </si>
  <si>
    <t xml:space="preserve">      住宅建设与房地产市场监管</t>
  </si>
  <si>
    <t xml:space="preserve">      其他城乡社区管理事务支出</t>
  </si>
  <si>
    <t xml:space="preserve">    城乡社区公共设施</t>
  </si>
  <si>
    <t xml:space="preserve">      小城镇基础设施建设</t>
  </si>
  <si>
    <t xml:space="preserve">      其他城乡社区公共设施支出</t>
  </si>
  <si>
    <t xml:space="preserve">    城乡社区环境卫生</t>
  </si>
  <si>
    <t xml:space="preserve">      城乡社区环境卫生</t>
  </si>
  <si>
    <t xml:space="preserve">    建设市场管理与监督</t>
  </si>
  <si>
    <t xml:space="preserve">      建设市场管理与监督</t>
  </si>
  <si>
    <t xml:space="preserve">    其他城乡社区支出</t>
  </si>
  <si>
    <t xml:space="preserve">      其他城乡社区支出</t>
  </si>
  <si>
    <t xml:space="preserve">    农业农村</t>
  </si>
  <si>
    <t xml:space="preserve">      科技转化与推广服务</t>
  </si>
  <si>
    <t xml:space="preserve">      病虫害控制</t>
  </si>
  <si>
    <t xml:space="preserve">      执法监管</t>
  </si>
  <si>
    <t xml:space="preserve">      统计监测与信息服务</t>
  </si>
  <si>
    <t xml:space="preserve">      行业业务管理</t>
  </si>
  <si>
    <t xml:space="preserve">      防灾救灾</t>
  </si>
  <si>
    <t xml:space="preserve">      稳定农民收入补贴</t>
  </si>
  <si>
    <t xml:space="preserve">      农业生产发展</t>
  </si>
  <si>
    <t xml:space="preserve">      农村合作经济</t>
  </si>
  <si>
    <t xml:space="preserve">      农产品加工与促销</t>
  </si>
  <si>
    <t xml:space="preserve">      农村社会事业</t>
  </si>
  <si>
    <t xml:space="preserve">      农业生态资源保护</t>
  </si>
  <si>
    <t xml:space="preserve">      渔业发展</t>
  </si>
  <si>
    <t xml:space="preserve">      耕地建设与利用</t>
  </si>
  <si>
    <t xml:space="preserve">      其他农业农村支出</t>
  </si>
  <si>
    <t xml:space="preserve">    林业和草原</t>
  </si>
  <si>
    <t xml:space="preserve">      事业机构</t>
  </si>
  <si>
    <t xml:space="preserve">      森林资源培育</t>
  </si>
  <si>
    <t xml:space="preserve">      森林资源管理</t>
  </si>
  <si>
    <t xml:space="preserve">      森林生态效益补偿</t>
  </si>
  <si>
    <t xml:space="preserve">      动植物保护</t>
  </si>
  <si>
    <t xml:space="preserve">      湿地保护</t>
  </si>
  <si>
    <t xml:space="preserve">      执法与监督</t>
  </si>
  <si>
    <t xml:space="preserve">      对外合作与交流</t>
  </si>
  <si>
    <t xml:space="preserve">      林业草原防灾减灾</t>
  </si>
  <si>
    <t xml:space="preserve">      退耕还林还草</t>
  </si>
  <si>
    <t xml:space="preserve">      其他林业和草原支出</t>
  </si>
  <si>
    <t xml:space="preserve">    水利</t>
  </si>
  <si>
    <t xml:space="preserve">      水利行业业务管理</t>
  </si>
  <si>
    <t xml:space="preserve">      水利工程建设</t>
  </si>
  <si>
    <t xml:space="preserve">      水利工程运行与维护</t>
  </si>
  <si>
    <t xml:space="preserve">      水利前期工作</t>
  </si>
  <si>
    <t xml:space="preserve">      水土保持</t>
  </si>
  <si>
    <t xml:space="preserve">      水资源节约管理与保护</t>
  </si>
  <si>
    <t xml:space="preserve">      水质监测</t>
  </si>
  <si>
    <t xml:space="preserve">      水文测报</t>
  </si>
  <si>
    <t xml:space="preserve">      防汛</t>
  </si>
  <si>
    <t xml:space="preserve">      抗旱</t>
  </si>
  <si>
    <t xml:space="preserve">      江河湖库水系综合整治</t>
  </si>
  <si>
    <t xml:space="preserve">      大中型水库移民后期扶持专项支出</t>
  </si>
  <si>
    <t xml:space="preserve">      信息管理</t>
  </si>
  <si>
    <t xml:space="preserve">      农村供水</t>
  </si>
  <si>
    <t xml:space="preserve">      其他水利支出</t>
  </si>
  <si>
    <t xml:space="preserve">    巩固脱贫攻坚成果衔接乡村振兴</t>
  </si>
  <si>
    <t xml:space="preserve">      农村基础设施建设</t>
  </si>
  <si>
    <t xml:space="preserve">      生产发展</t>
  </si>
  <si>
    <t xml:space="preserve">      社会发展</t>
  </si>
  <si>
    <t xml:space="preserve">      贷款奖补和贴息</t>
  </si>
  <si>
    <t xml:space="preserve">      其他巩固脱贫攻坚成果衔接乡村振兴支出</t>
  </si>
  <si>
    <t xml:space="preserve">    农村综合改革</t>
  </si>
  <si>
    <t xml:space="preserve">      对村级公益事业建设的补助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</si>
  <si>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</si>
  <si>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</si>
  <si>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</si>
  <si>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</si>
  <si>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</si>
  <si>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农业保险保费补贴</t>
  </si>
  <si>
    <t xml:space="preserve">      创业担保贷款贴息及奖补</t>
  </si>
  <si>
    <t xml:space="preserve">    公路水路运输</t>
  </si>
  <si>
    <t xml:space="preserve">      公路建设</t>
  </si>
  <si>
    <t xml:space="preserve">      公路养护</t>
  </si>
  <si>
    <t xml:space="preserve">      公路运输管理</t>
  </si>
  <si>
    <t xml:space="preserve">      航道维护</t>
  </si>
  <si>
    <t xml:space="preserve">      救助打捞</t>
  </si>
  <si>
    <t xml:space="preserve">      海事管理</t>
  </si>
  <si>
    <t xml:space="preserve">      水路运输管理支出</t>
  </si>
  <si>
    <t xml:space="preserve">      其他公路水路运输支出</t>
  </si>
  <si>
    <t xml:space="preserve">    邮政业支出</t>
  </si>
  <si>
    <t xml:space="preserve">      其他邮政业支出</t>
  </si>
  <si>
    <t xml:space="preserve">    其他交通运输支出</t>
  </si>
  <si>
    <t xml:space="preserve">      公共交通运营补助</t>
  </si>
  <si>
    <t xml:space="preserve">      其他交通运输支出</t>
  </si>
  <si>
    <t xml:space="preserve">  资源勘探工业信息等支出</t>
  </si>
  <si>
    <t xml:space="preserve">    工业和信息产业</t>
  </si>
  <si>
    <t xml:space="preserve">    国有资产监管</t>
  </si>
  <si>
    <t xml:space="preserve">    支持中小企业发展和管理支出</t>
  </si>
  <si>
    <t xml:space="preserve">      中小企业发展专项</t>
  </si>
  <si>
    <t xml:space="preserve">      其他支持中小企业发展和管理支出</t>
  </si>
  <si>
    <t xml:space="preserve">    其他资源勘探工业信息等支出</t>
  </si>
  <si>
    <t xml:space="preserve">      技术改造支出</t>
  </si>
  <si>
    <t xml:space="preserve">    商业流通事务</t>
  </si>
  <si>
    <t xml:space="preserve">      其他商业流通事务支出</t>
  </si>
  <si>
    <t xml:space="preserve">    涉外发展服务支出</t>
  </si>
  <si>
    <t xml:space="preserve">      其他涉外发展服务支出</t>
  </si>
  <si>
    <t xml:space="preserve">    自然资源事务</t>
  </si>
  <si>
    <t xml:space="preserve">      自然资源利用与保护</t>
  </si>
  <si>
    <t xml:space="preserve">      其他自然资源事务支出</t>
  </si>
  <si>
    <t xml:space="preserve">    气象事务</t>
  </si>
  <si>
    <t xml:space="preserve">      气象事业机构</t>
  </si>
  <si>
    <t xml:space="preserve">      其他气象事务支出</t>
  </si>
  <si>
    <t xml:space="preserve">    保障性安居工程支出</t>
  </si>
  <si>
    <t xml:space="preserve">      农村危房改造</t>
  </si>
  <si>
    <t xml:space="preserve">      老旧小区改造</t>
  </si>
  <si>
    <t xml:space="preserve">      配租型住房保障</t>
  </si>
  <si>
    <t xml:space="preserve">      其他保障性安居工程支出</t>
  </si>
  <si>
    <t xml:space="preserve">    住房改革支出</t>
  </si>
  <si>
    <t xml:space="preserve">      住房公积金</t>
  </si>
  <si>
    <t xml:space="preserve">    粮油储备</t>
  </si>
  <si>
    <t xml:space="preserve">      储备粮油补贴</t>
  </si>
  <si>
    <t xml:space="preserve">    重要商品储备</t>
  </si>
  <si>
    <t xml:space="preserve">      应急物资储备</t>
  </si>
  <si>
    <t xml:space="preserve">    应急管理事务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</si>
  <si>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</si>
  <si>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</si>
  <si>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</si>
  <si>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</si>
  <si>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</si>
  <si>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</si>
  <si>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自然灾害防治</t>
  </si>
  <si>
    <t xml:space="preserve">      地质灾害防治</t>
  </si>
  <si>
    <t xml:space="preserve">    自然灾害救灾及恢复重建支出</t>
  </si>
  <si>
    <t xml:space="preserve">      自然灾害救灾补助</t>
  </si>
  <si>
    <t xml:space="preserve">      其他自然灾害救灾及恢复重建支出</t>
  </si>
  <si>
    <t xml:space="preserve">    其他支出</t>
  </si>
  <si>
    <t xml:space="preserve">      其他支出</t>
  </si>
  <si>
    <t xml:space="preserve">    地方政府一般债务付息支出</t>
  </si>
  <si>
    <t xml:space="preserve">      地方政府一般债券付息支出</t>
  </si>
  <si>
    <t xml:space="preserve">      地方政府向国际组织借款付息支出</t>
  </si>
  <si>
    <t xml:space="preserve">      地方政府其他一般债务付息支出</t>
  </si>
  <si>
    <t xml:space="preserve">    地方政府一般债务发行费用支出</t>
  </si>
  <si>
    <t xml:space="preserve">      地方政府一般债务发行费用支出</t>
  </si>
  <si>
    <t>表4</t>
  </si>
  <si>
    <t>2025年全县一般公共预算转移支付收支执行表</t>
  </si>
  <si>
    <t>收        入</t>
  </si>
  <si>
    <t>执行数</t>
  </si>
  <si>
    <t>支        出</t>
  </si>
  <si>
    <t>上级补助收入</t>
  </si>
  <si>
    <t>补助乡镇（街道）支出</t>
  </si>
  <si>
    <t>一、一般性转移支付收入</t>
  </si>
  <si>
    <t>一、一般性转移支付支出</t>
  </si>
  <si>
    <t xml:space="preserve">   所得税基数返还收入 </t>
  </si>
  <si>
    <t xml:space="preserve">  体制补助支出</t>
  </si>
  <si>
    <t xml:space="preserve">   增值税税收返还收入</t>
  </si>
  <si>
    <t xml:space="preserve">  结算补助支出</t>
  </si>
  <si>
    <t xml:space="preserve">   消费税税收返还收入</t>
  </si>
  <si>
    <t xml:space="preserve">  固定数额补助支出</t>
  </si>
  <si>
    <t xml:space="preserve">   体制补助收入</t>
  </si>
  <si>
    <t xml:space="preserve">  其他一般性转移支付支出</t>
  </si>
  <si>
    <t xml:space="preserve">   均衡性转移支付收入</t>
  </si>
  <si>
    <t xml:space="preserve">   县级基本财力保障机制奖补资金收入</t>
  </si>
  <si>
    <t xml:space="preserve">   资源枯竭型城市转移支付补助收入</t>
  </si>
  <si>
    <t xml:space="preserve">   重点生态功能区转移支付收入</t>
  </si>
  <si>
    <t xml:space="preserve">   固定数额补助收入</t>
  </si>
  <si>
    <t xml:space="preserve">   巩固脱贫攻坚成果衔接乡村振兴转移支付付收入</t>
  </si>
  <si>
    <t xml:space="preserve">   公共安全共同财政事权转移支付收入</t>
  </si>
  <si>
    <t xml:space="preserve">   教育共同财政事权转移支付收入</t>
  </si>
  <si>
    <t xml:space="preserve">   科学技术共同财政事权转移支付收入</t>
  </si>
  <si>
    <t xml:space="preserve">   文化旅游体育与传媒共同财政事权转移支付收入</t>
  </si>
  <si>
    <t xml:space="preserve">   社会保障和就业共同财政事权转移支付收入</t>
  </si>
  <si>
    <t xml:space="preserve">   医疗卫生共同财政事权转移支付收入</t>
  </si>
  <si>
    <t xml:space="preserve">   节能环保共同财政事权转移支付收入</t>
  </si>
  <si>
    <t xml:space="preserve">   城乡社区共同财政事权转移支付收入</t>
  </si>
  <si>
    <t xml:space="preserve">   农林水共同财政事权转移支付收入</t>
  </si>
  <si>
    <t xml:space="preserve">   交通运输共同财政事权转移支付收入</t>
  </si>
  <si>
    <t xml:space="preserve">   住房保障共同财政事权转移支付收入</t>
  </si>
  <si>
    <t xml:space="preserve">   灾害防治及应急管理共同财政事权转移支付收入</t>
  </si>
  <si>
    <t xml:space="preserve">   产粮（油）大县奖励资金收入</t>
  </si>
  <si>
    <t xml:space="preserve">   其他一般性转移支付收入</t>
  </si>
  <si>
    <t xml:space="preserve">   结算补助收入</t>
  </si>
  <si>
    <t>二、专项转移支付支出</t>
  </si>
  <si>
    <t>二、专项转移支付收入</t>
  </si>
  <si>
    <t xml:space="preserve">   一般公共服务</t>
  </si>
  <si>
    <t xml:space="preserve">   一般公共服务支出</t>
  </si>
  <si>
    <t xml:space="preserve">   公共安全</t>
  </si>
  <si>
    <t xml:space="preserve">   教育</t>
  </si>
  <si>
    <t xml:space="preserve">   教育支出</t>
  </si>
  <si>
    <t xml:space="preserve">   科学技术</t>
  </si>
  <si>
    <t xml:space="preserve">   科学技术支出</t>
  </si>
  <si>
    <t xml:space="preserve">   文化体育与传媒</t>
  </si>
  <si>
    <t xml:space="preserve">   文化旅游体育与传媒支出</t>
  </si>
  <si>
    <t xml:space="preserve">   社会保障和就业</t>
  </si>
  <si>
    <t xml:space="preserve">   社会保障和就业支出</t>
  </si>
  <si>
    <t xml:space="preserve">   医疗卫生与计划生育</t>
  </si>
  <si>
    <t xml:space="preserve">   卫生健康支出</t>
  </si>
  <si>
    <t xml:space="preserve">   节能环保</t>
  </si>
  <si>
    <t xml:space="preserve">   节能环保支出</t>
  </si>
  <si>
    <t xml:space="preserve">   城乡社区</t>
  </si>
  <si>
    <t xml:space="preserve">   城乡社区支出</t>
  </si>
  <si>
    <t xml:space="preserve">   农林水</t>
  </si>
  <si>
    <t xml:space="preserve">   农林水支出</t>
  </si>
  <si>
    <t xml:space="preserve">   交通运输</t>
  </si>
  <si>
    <t xml:space="preserve">   交通运输支出</t>
  </si>
  <si>
    <t xml:space="preserve">   资源勘探工业信息等</t>
  </si>
  <si>
    <t xml:space="preserve">   资源勘探工业信息等支出</t>
  </si>
  <si>
    <t xml:space="preserve">   商业服务业等</t>
  </si>
  <si>
    <t xml:space="preserve">   商业服务业等支出</t>
  </si>
  <si>
    <t xml:space="preserve">   金融</t>
  </si>
  <si>
    <t xml:space="preserve">   金融支出</t>
  </si>
  <si>
    <t xml:space="preserve">   自然资源海洋气象等</t>
  </si>
  <si>
    <t xml:space="preserve">   自然资源海洋气象等支出</t>
  </si>
  <si>
    <t xml:space="preserve">   住房保障</t>
  </si>
  <si>
    <t xml:space="preserve">   住房保障支出</t>
  </si>
  <si>
    <t xml:space="preserve">   粮油物资储备</t>
  </si>
  <si>
    <t xml:space="preserve">   粮油物资储备支出</t>
  </si>
  <si>
    <t xml:space="preserve">   灾害防治及应急管理</t>
  </si>
  <si>
    <t xml:space="preserve">   灾害防治及应急管理支出</t>
  </si>
  <si>
    <t xml:space="preserve">   其他 </t>
  </si>
  <si>
    <t xml:space="preserve">   其他支出</t>
  </si>
  <si>
    <t>注：本表详细反映2025年一般公共预算转移支付收入和转移支付支出情况。</t>
  </si>
  <si>
    <t>表5</t>
  </si>
  <si>
    <t>2025年乡镇（街道）一般公共预算本级收入完成情况</t>
  </si>
  <si>
    <t>序号</t>
  </si>
  <si>
    <t>乡镇（街道）</t>
  </si>
  <si>
    <t>一般公共预算收入</t>
  </si>
  <si>
    <t>税收收入</t>
  </si>
  <si>
    <t>非税收入</t>
  </si>
  <si>
    <t>合计</t>
  </si>
  <si>
    <t>青龙街道</t>
  </si>
  <si>
    <t>双江街道</t>
  </si>
  <si>
    <t>人和街道</t>
  </si>
  <si>
    <t>巴阳镇</t>
  </si>
  <si>
    <t>黄石街道</t>
  </si>
  <si>
    <t>水口镇</t>
  </si>
  <si>
    <t>云阳镇</t>
  </si>
  <si>
    <t>栖霞镇</t>
  </si>
  <si>
    <t>云安镇</t>
  </si>
  <si>
    <t>凤鸣镇</t>
  </si>
  <si>
    <t>盘龙街道</t>
  </si>
  <si>
    <t>外郎乡</t>
  </si>
  <si>
    <t>龙角镇</t>
  </si>
  <si>
    <t>宝坪镇</t>
  </si>
  <si>
    <t>泥溪镇</t>
  </si>
  <si>
    <t>蔈草镇</t>
  </si>
  <si>
    <t>耀灵镇</t>
  </si>
  <si>
    <t>清水土家族乡</t>
  </si>
  <si>
    <t>故陵镇</t>
  </si>
  <si>
    <t>新津乡</t>
  </si>
  <si>
    <t>普安乡</t>
  </si>
  <si>
    <t>堰坪镇</t>
  </si>
  <si>
    <t>红狮镇</t>
  </si>
  <si>
    <t>龙洞镇</t>
  </si>
  <si>
    <t>洞鹿乡</t>
  </si>
  <si>
    <t>南溪镇</t>
  </si>
  <si>
    <t>双土镇</t>
  </si>
  <si>
    <t>桑坪镇</t>
  </si>
  <si>
    <t>大阳镇</t>
  </si>
  <si>
    <t>石门乡</t>
  </si>
  <si>
    <t>江口镇</t>
  </si>
  <si>
    <t>路阳镇</t>
  </si>
  <si>
    <t>后叶镇</t>
  </si>
  <si>
    <t>农坝镇</t>
  </si>
  <si>
    <t>高阳镇</t>
  </si>
  <si>
    <t>渠马镇</t>
  </si>
  <si>
    <t>双龙镇</t>
  </si>
  <si>
    <t>沙市镇</t>
  </si>
  <si>
    <t>鱼泉镇</t>
  </si>
  <si>
    <t>上坝乡</t>
  </si>
  <si>
    <t>平安镇</t>
  </si>
  <si>
    <t>养鹿镇</t>
  </si>
  <si>
    <t>表6</t>
  </si>
  <si>
    <t>2025年县级一般公共预算转移支付支出执行表</t>
  </si>
  <si>
    <t>（分地区）</t>
  </si>
  <si>
    <t>乡  镇（街道）</t>
  </si>
  <si>
    <t>预算数</t>
  </si>
  <si>
    <t>补助乡镇（街道）合计</t>
  </si>
  <si>
    <t>表7</t>
  </si>
  <si>
    <t>2025年全县政府性基金预算收支执行表</t>
  </si>
  <si>
    <t>一、本级收入</t>
  </si>
  <si>
    <t>一、本级支出合计</t>
  </si>
  <si>
    <t xml:space="preserve">  1.国有土地收益基金收入</t>
  </si>
  <si>
    <t xml:space="preserve">  1.文化旅游体育与传媒支出</t>
  </si>
  <si>
    <t xml:space="preserve">  2.农业土地开发资金收入</t>
  </si>
  <si>
    <t xml:space="preserve">  2.节能环保支出</t>
  </si>
  <si>
    <t xml:space="preserve">  3.国有土地使用权出让收入</t>
  </si>
  <si>
    <t xml:space="preserve">  3.城乡社区支出</t>
  </si>
  <si>
    <t xml:space="preserve">  4.城市基础设施配套费收入</t>
  </si>
  <si>
    <t xml:space="preserve">  4.农林水支出</t>
  </si>
  <si>
    <t xml:space="preserve">  5.污水处理费收入</t>
  </si>
  <si>
    <t xml:space="preserve">  5.交通运输</t>
  </si>
  <si>
    <t xml:space="preserve">  6.专项债务对应项目专项收入</t>
  </si>
  <si>
    <t xml:space="preserve">  6.资源勘探工业信息等支出</t>
  </si>
  <si>
    <t xml:space="preserve">  7.住房保障支出</t>
  </si>
  <si>
    <t xml:space="preserve">  8.其他支出</t>
  </si>
  <si>
    <t xml:space="preserve">  9.债务付息支出</t>
  </si>
  <si>
    <t xml:space="preserve">  10.债务发行费用支出</t>
  </si>
  <si>
    <t>二、转移性收入合计</t>
  </si>
  <si>
    <t>二、转移性支出合计</t>
  </si>
  <si>
    <t xml:space="preserve">  上级补助收入</t>
  </si>
  <si>
    <t xml:space="preserve">  上解上级支出</t>
  </si>
  <si>
    <t xml:space="preserve">  债务转贷收入</t>
  </si>
  <si>
    <t xml:space="preserve">  债务还本支出</t>
  </si>
  <si>
    <t xml:space="preserve">  上年结转</t>
  </si>
  <si>
    <t xml:space="preserve">  调出资金</t>
  </si>
  <si>
    <t xml:space="preserve">  调入资金</t>
  </si>
  <si>
    <t xml:space="preserve">  结转下年支出</t>
  </si>
  <si>
    <t>表8</t>
  </si>
  <si>
    <t>2025年全县政府性基金预算本级支出执行表</t>
  </si>
  <si>
    <t>金  额</t>
  </si>
  <si>
    <t>政府性基金预算支出合计</t>
  </si>
  <si>
    <t xml:space="preserve">    旅游发展基金支出</t>
  </si>
  <si>
    <t xml:space="preserve">      地方旅游开发项目补助</t>
  </si>
  <si>
    <t xml:space="preserve">    超长期特别国债安排的支出</t>
  </si>
  <si>
    <t xml:space="preserve">      水污染综合治理</t>
  </si>
  <si>
    <t xml:space="preserve">    国有土地使用权出让收入安排的支出</t>
  </si>
  <si>
    <t xml:space="preserve">      征地和拆迁补偿支出</t>
  </si>
  <si>
    <t xml:space="preserve">      城市建设支出</t>
  </si>
  <si>
    <t xml:space="preserve">      农村基础设施建设支出</t>
  </si>
  <si>
    <t xml:space="preserve">      土地出让业务支出</t>
  </si>
  <si>
    <t xml:space="preserve">      棚户区改造支出</t>
  </si>
  <si>
    <t xml:space="preserve">      其他国有土地使用权出让收入安排的支出</t>
  </si>
  <si>
    <t xml:space="preserve">    城市基础设施配套费安排的支出</t>
  </si>
  <si>
    <t xml:space="preserve">      城市环境卫生</t>
  </si>
  <si>
    <t xml:space="preserve">    污水处理费安排的支出</t>
  </si>
  <si>
    <t xml:space="preserve">      污水处理设施建设和运营</t>
  </si>
  <si>
    <t xml:space="preserve">      代征手续费</t>
  </si>
  <si>
    <t xml:space="preserve">    土地储备专项债券收入安排的支出</t>
  </si>
  <si>
    <t xml:space="preserve">      城乡社区公共设施</t>
  </si>
  <si>
    <t xml:space="preserve">    三峡水库库区基金支出</t>
  </si>
  <si>
    <t xml:space="preserve">      基础设施建设和经济发展</t>
  </si>
  <si>
    <t xml:space="preserve">      解决移民遗留问题</t>
  </si>
  <si>
    <t xml:space="preserve">    国家重大水利工程建设基金安排的支出</t>
  </si>
  <si>
    <t xml:space="preserve">      三峡后续工作</t>
  </si>
  <si>
    <t xml:space="preserve">    大中型水库移民后期扶持基金支出</t>
  </si>
  <si>
    <t xml:space="preserve">      移民补助</t>
  </si>
  <si>
    <t xml:space="preserve">    小型水库移民扶助基金安排的支出</t>
  </si>
  <si>
    <t xml:space="preserve">      农业农村支出</t>
  </si>
  <si>
    <t xml:space="preserve">      公路水路运输</t>
  </si>
  <si>
    <t xml:space="preserve">      制造业</t>
  </si>
  <si>
    <t xml:space="preserve">      其他住房保障支出</t>
  </si>
  <si>
    <t xml:space="preserve">    其他政府性基金及对应专项债务收入安排的支出</t>
  </si>
  <si>
    <t xml:space="preserve">      其他地方自行试点项目收益专项债券收入安排的支出</t>
  </si>
  <si>
    <t xml:space="preserve">      其他政府性基金债务收入安排的支出</t>
  </si>
  <si>
    <t xml:space="preserve">    彩票公益金安排的支出</t>
  </si>
  <si>
    <t xml:space="preserve">      用于社会福利的彩票公益金支出</t>
  </si>
  <si>
    <t xml:space="preserve">      用于体育事业的彩票公益金支出</t>
  </si>
  <si>
    <t xml:space="preserve">      用于教育事业的彩票公益金支出</t>
  </si>
  <si>
    <t xml:space="preserve">      用于残疾人事业的彩票公益金支出</t>
  </si>
  <si>
    <t xml:space="preserve">      用于其他社会公益事业的彩票公益金支出</t>
  </si>
  <si>
    <t xml:space="preserve">    超长期特别国债安排的其他支出</t>
  </si>
  <si>
    <t xml:space="preserve">    地方政府专项债务付息支出</t>
  </si>
  <si>
    <t xml:space="preserve">      国有土地使用权出让金债务付息支出</t>
  </si>
  <si>
    <t xml:space="preserve">      土地储备专项债券付息支出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</si>
  <si>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</si>
  <si>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</si>
  <si>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</si>
  <si>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</si>
  <si>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国有土地使用权出让金债务发行费用支出</t>
  </si>
  <si>
    <t xml:space="preserve">      其他地方自行试点项目收益专项债券发行费用支出</t>
  </si>
  <si>
    <t>表9</t>
  </si>
  <si>
    <t>2025年县级政府性基金预算转移支付收支执行表</t>
  </si>
  <si>
    <t xml:space="preserve">  文化旅游体育与传媒</t>
  </si>
  <si>
    <t xml:space="preserve">  旅游发展基金支出</t>
  </si>
  <si>
    <t xml:space="preserve">  城乡社区</t>
  </si>
  <si>
    <t xml:space="preserve">  大中型水库移民后期扶持基金支出</t>
  </si>
  <si>
    <t xml:space="preserve">  农林水</t>
  </si>
  <si>
    <t xml:space="preserve">  小型水库移民扶助基金</t>
  </si>
  <si>
    <t xml:space="preserve">  国有土地使用权出让收入安排的支出</t>
  </si>
  <si>
    <t xml:space="preserve">  超长期特别国债转移支付收入</t>
  </si>
  <si>
    <t xml:space="preserve">  农业土地开发资金安排的支出</t>
  </si>
  <si>
    <t xml:space="preserve">  城市建设配套费安排的支出</t>
  </si>
  <si>
    <t xml:space="preserve">  污水处理费安排的支出</t>
  </si>
  <si>
    <t xml:space="preserve">  大中型水库库区基金安排的支出</t>
  </si>
  <si>
    <t xml:space="preserve">  三峡水库库区基金支出</t>
  </si>
  <si>
    <t xml:space="preserve">  国家重大水利工程建设基金安排的支出</t>
  </si>
  <si>
    <t xml:space="preserve">  彩票发行销售机构业务费安排的支出</t>
  </si>
  <si>
    <t xml:space="preserve">  彩票公益金安排的支出</t>
  </si>
  <si>
    <t xml:space="preserve">  抗疫特别国债安排的支出</t>
  </si>
  <si>
    <t>表10</t>
  </si>
  <si>
    <t>2025年乡镇（街道）政府性基金预算本级收入完成情况</t>
  </si>
  <si>
    <t>政府性基金收入</t>
  </si>
  <si>
    <t>污水处理费</t>
  </si>
  <si>
    <t>城市建设配套费</t>
  </si>
  <si>
    <t>土地出让净收益</t>
  </si>
  <si>
    <t>表11</t>
  </si>
  <si>
    <t>2025年全县国有资本经营预算收支执行表</t>
  </si>
  <si>
    <t xml:space="preserve"> 一、利润收入</t>
  </si>
  <si>
    <t xml:space="preserve"> 一、解决遗留问题及改革成本支出</t>
  </si>
  <si>
    <t xml:space="preserve"> 二、股利、股息收入</t>
  </si>
  <si>
    <t xml:space="preserve"> 二、国有企业资本金注入</t>
  </si>
  <si>
    <t xml:space="preserve"> 三、产权转让收入</t>
  </si>
  <si>
    <t xml:space="preserve"> 三、国有企业政策性补贴</t>
  </si>
  <si>
    <t xml:space="preserve"> 四、清算收入</t>
  </si>
  <si>
    <t xml:space="preserve"> 四、金融国有资本经营预算支出</t>
  </si>
  <si>
    <t>五、其他国有资本经营预算收入</t>
  </si>
  <si>
    <t>五、其他国有资本经营预算支出</t>
  </si>
  <si>
    <t xml:space="preserve"> 一、上级补助收入</t>
  </si>
  <si>
    <t xml:space="preserve"> 一、调出资金</t>
  </si>
  <si>
    <t xml:space="preserve"> 二、上年结转</t>
  </si>
  <si>
    <t xml:space="preserve"> 二、结转下年</t>
  </si>
  <si>
    <t>表12</t>
  </si>
  <si>
    <t>2025年全县社会保险基金预算收支执行表</t>
  </si>
  <si>
    <t>项目</t>
  </si>
  <si>
    <t>年初滚存结余</t>
  </si>
  <si>
    <t>收入</t>
  </si>
  <si>
    <t>支出</t>
  </si>
  <si>
    <t>当年结余</t>
  </si>
  <si>
    <t>年末滚存结余</t>
  </si>
  <si>
    <t>一、基本养老保险基金</t>
  </si>
  <si>
    <t>1.企业职工基本养老保险</t>
  </si>
  <si>
    <t>2.城乡居民基本养老保险</t>
  </si>
  <si>
    <t>3.机关事业单位养老保险</t>
  </si>
  <si>
    <t>二、基本医疗保险基金</t>
  </si>
  <si>
    <t>1.城镇职工基本医疗保险</t>
  </si>
  <si>
    <t>2.城乡居民基本医疗保险</t>
  </si>
  <si>
    <t>三、失业保险基金</t>
  </si>
  <si>
    <t>四、工伤保险基金</t>
  </si>
  <si>
    <t>表13</t>
  </si>
  <si>
    <t>2026年全县一般公共预算收支预算表</t>
  </si>
  <si>
    <t>2026预算数</t>
  </si>
  <si>
    <t xml:space="preserve">  预备费</t>
  </si>
  <si>
    <t>三、调入资金</t>
  </si>
  <si>
    <t>四、债务转贷收入</t>
  </si>
  <si>
    <t>五、动用预算稳定调节基金</t>
  </si>
  <si>
    <t>表14</t>
  </si>
  <si>
    <t>2026年全县一般公共预算本级支出预算表</t>
  </si>
  <si>
    <t>一般公共服务支出</t>
  </si>
  <si>
    <t>人大事务</t>
  </si>
  <si>
    <t>行政运行</t>
  </si>
  <si>
    <t>一般行政管理事务</t>
  </si>
  <si>
    <t>人大会议</t>
  </si>
  <si>
    <t>人大监督</t>
  </si>
  <si>
    <t>代表工作</t>
  </si>
  <si>
    <t>事业运行</t>
  </si>
  <si>
    <t>政协事务</t>
  </si>
  <si>
    <t>政协会议</t>
  </si>
  <si>
    <t>政府办公厅（室）及相关机构事务</t>
  </si>
  <si>
    <t>政务公开审批</t>
  </si>
  <si>
    <t>其他政府办公厅（室）及相关机构事务支出</t>
  </si>
  <si>
    <t>发展与改革事务</t>
  </si>
  <si>
    <t>社会事业发展规划</t>
  </si>
  <si>
    <t>物价管理</t>
  </si>
  <si>
    <t>其他发展与改革事务支出</t>
  </si>
  <si>
    <t>统计信息事务</t>
  </si>
  <si>
    <t>统计抽样调查</t>
  </si>
  <si>
    <t>其他统计信息事务支出</t>
  </si>
  <si>
    <t>财政事务</t>
  </si>
  <si>
    <t>信息化建设</t>
  </si>
  <si>
    <t>其他财政事务支出</t>
  </si>
  <si>
    <t>审计事务</t>
  </si>
  <si>
    <t>审计业务</t>
  </si>
  <si>
    <t>纪检监察事务</t>
  </si>
  <si>
    <t>商贸事务</t>
  </si>
  <si>
    <t>招商引资</t>
  </si>
  <si>
    <t>其他商贸事务支出</t>
  </si>
  <si>
    <t>档案事务</t>
  </si>
  <si>
    <t>档案馆</t>
  </si>
  <si>
    <t>民主党派及工商联事务</t>
  </si>
  <si>
    <t>其他民主党派及工商联事务支出</t>
  </si>
  <si>
    <t>群众团体事务</t>
  </si>
  <si>
    <t>其他群众团体事务支出</t>
  </si>
  <si>
    <t>党委办公厅（室）及相关机构事务</t>
  </si>
  <si>
    <t>其他党委办公厅（室）及相关机构事务支出</t>
  </si>
  <si>
    <t>组织事务</t>
  </si>
  <si>
    <t>公务员事务</t>
  </si>
  <si>
    <t>其他组织事务支出</t>
  </si>
  <si>
    <t>宣传事务</t>
  </si>
  <si>
    <t>其他宣传事务支出</t>
  </si>
  <si>
    <t>统战事务</t>
  </si>
  <si>
    <t>宗教事务</t>
  </si>
  <si>
    <t>华侨事务</t>
  </si>
  <si>
    <t>其他共产党事务支出</t>
  </si>
  <si>
    <t>市场监督管理事务</t>
  </si>
  <si>
    <t>经营主体管理</t>
  </si>
  <si>
    <t>市场秩序执法</t>
  </si>
  <si>
    <t>药品事务</t>
  </si>
  <si>
    <t>化妆品事务</t>
  </si>
  <si>
    <t>质量安全监管</t>
  </si>
  <si>
    <t>食品安全监管</t>
  </si>
  <si>
    <t>其他市场监督管理事务</t>
  </si>
  <si>
    <t>社会工作事务</t>
  </si>
  <si>
    <t>专项业务</t>
  </si>
  <si>
    <t>信访事务</t>
  </si>
  <si>
    <t>信访业务</t>
  </si>
  <si>
    <t>国防支出</t>
  </si>
  <si>
    <t>国防动员</t>
  </si>
  <si>
    <t>兵役征集</t>
  </si>
  <si>
    <t>民兵</t>
  </si>
  <si>
    <t>其他国防动员支出</t>
  </si>
  <si>
    <t>其他国防支出</t>
  </si>
  <si>
    <t>公共安全支出</t>
  </si>
  <si>
    <t>公安</t>
  </si>
  <si>
    <t>执法办案</t>
  </si>
  <si>
    <t>特别业务</t>
  </si>
  <si>
    <t>其他公安支出</t>
  </si>
  <si>
    <t>司法</t>
  </si>
  <si>
    <t>基层司法业务</t>
  </si>
  <si>
    <t>公共法律服务</t>
  </si>
  <si>
    <t>社区矫正</t>
  </si>
  <si>
    <t>法治建设</t>
  </si>
  <si>
    <t>其他司法支出</t>
  </si>
  <si>
    <t>其他公共安全支出</t>
  </si>
  <si>
    <t>国家司法救助支出</t>
  </si>
  <si>
    <t>教育支出</t>
  </si>
  <si>
    <t>教育管理事务</t>
  </si>
  <si>
    <t>其他教育管理事务支出</t>
  </si>
  <si>
    <t>普通教育</t>
  </si>
  <si>
    <t>学前教育</t>
  </si>
  <si>
    <t>小学教育</t>
  </si>
  <si>
    <t>初中教育</t>
  </si>
  <si>
    <t>高中教育</t>
  </si>
  <si>
    <t>其他普通教育支出</t>
  </si>
  <si>
    <t>职业教育</t>
  </si>
  <si>
    <t>中等职业教育</t>
  </si>
  <si>
    <t>特殊教育</t>
  </si>
  <si>
    <t>特殊学校教育</t>
  </si>
  <si>
    <t>其他特殊教育支出</t>
  </si>
  <si>
    <t>进修及培训</t>
  </si>
  <si>
    <t>教师进修</t>
  </si>
  <si>
    <t>干部教育</t>
  </si>
  <si>
    <t>其他进修及培训</t>
  </si>
  <si>
    <t>科学技术支出</t>
  </si>
  <si>
    <t>科学技术管理事务</t>
  </si>
  <si>
    <t>其他科学技术管理事务支出</t>
  </si>
  <si>
    <t>科学技术普及</t>
  </si>
  <si>
    <t>科普活动</t>
  </si>
  <si>
    <t>其他科学技术普及支出</t>
  </si>
  <si>
    <t>文化旅游体育与传媒支出</t>
  </si>
  <si>
    <t>文化和旅游</t>
  </si>
  <si>
    <t>图书馆</t>
  </si>
  <si>
    <t>群众文化</t>
  </si>
  <si>
    <t>文化创作与保护</t>
  </si>
  <si>
    <t>文化和旅游市场管理</t>
  </si>
  <si>
    <t>文化和旅游管理事务</t>
  </si>
  <si>
    <t>其他文化和旅游支出</t>
  </si>
  <si>
    <t>文物</t>
  </si>
  <si>
    <t>文物保护</t>
  </si>
  <si>
    <t>博物馆</t>
  </si>
  <si>
    <t>体育</t>
  </si>
  <si>
    <t>体育场馆</t>
  </si>
  <si>
    <t>群众体育</t>
  </si>
  <si>
    <t>其他体育支出</t>
  </si>
  <si>
    <t>新闻出版电影</t>
  </si>
  <si>
    <t>电影</t>
  </si>
  <si>
    <t>其他新闻出版电影支出</t>
  </si>
  <si>
    <t>广播电视</t>
  </si>
  <si>
    <t>监测监管</t>
  </si>
  <si>
    <t>传输发射</t>
  </si>
  <si>
    <t>广播电视事务</t>
  </si>
  <si>
    <t>其他广播电视支出</t>
  </si>
  <si>
    <t>社会保障和就业支出</t>
  </si>
  <si>
    <t>人力资源和社会保障管理事务</t>
  </si>
  <si>
    <t>就业管理事务</t>
  </si>
  <si>
    <t>社会保险业务管理事务</t>
  </si>
  <si>
    <t>社会保险经办机构</t>
  </si>
  <si>
    <t>劳动人事争议调解仲裁</t>
  </si>
  <si>
    <t>其他人力资源和社会保障管理事务支出</t>
  </si>
  <si>
    <t>民政管理事务</t>
  </si>
  <si>
    <t>社会组织管理</t>
  </si>
  <si>
    <t>老龄事务</t>
  </si>
  <si>
    <t>其他民政管理事务支出</t>
  </si>
  <si>
    <t>行政事业单位养老支出</t>
  </si>
  <si>
    <t>行政单位离退休</t>
  </si>
  <si>
    <t>事业单位离退休</t>
  </si>
  <si>
    <t>机关事业单位基本养老保险缴费支出</t>
  </si>
  <si>
    <t>机关事业单位职业年金缴费支出</t>
  </si>
  <si>
    <t>其他行政事业单位养老支出</t>
  </si>
  <si>
    <t>就业补助</t>
  </si>
  <si>
    <t>就业创业服务补助</t>
  </si>
  <si>
    <t>职业培训补贴</t>
  </si>
  <si>
    <t>社会保险补贴</t>
  </si>
  <si>
    <t>公益性岗位补贴</t>
  </si>
  <si>
    <t>就业见习补贴</t>
  </si>
  <si>
    <t>高技能人才培养补助</t>
  </si>
  <si>
    <t>求职和创业补贴</t>
  </si>
  <si>
    <t>其他就业补助支出</t>
  </si>
  <si>
    <t>抚恤</t>
  </si>
  <si>
    <t>死亡抚恤</t>
  </si>
  <si>
    <t>伤残抚恤</t>
  </si>
  <si>
    <t>在乡复员、退伍军人生活补助</t>
  </si>
  <si>
    <t>义务兵优待</t>
  </si>
  <si>
    <t>农村籍退役士兵老年生活补助</t>
  </si>
  <si>
    <t>褒扬纪念</t>
  </si>
  <si>
    <t>其他优抚支出</t>
  </si>
  <si>
    <t>退役安置</t>
  </si>
  <si>
    <t>退役士兵安置</t>
  </si>
  <si>
    <t>军队移交政府的离退休人员安置</t>
  </si>
  <si>
    <t>军队移交政府离退休干部管理机构</t>
  </si>
  <si>
    <t>退役士兵管理教育</t>
  </si>
  <si>
    <t>军队转业干部安置</t>
  </si>
  <si>
    <t>社会福利</t>
  </si>
  <si>
    <t>儿童福利</t>
  </si>
  <si>
    <t>老年福利</t>
  </si>
  <si>
    <t>殡葬</t>
  </si>
  <si>
    <t>社会福利事业单位</t>
  </si>
  <si>
    <t>养老服务</t>
  </si>
  <si>
    <t>其他社会福利支出</t>
  </si>
  <si>
    <t>残疾人事业</t>
  </si>
  <si>
    <t>机关服务</t>
  </si>
  <si>
    <t>残疾人康复</t>
  </si>
  <si>
    <t>残疾人生活和护理补贴</t>
  </si>
  <si>
    <t>其他残疾人事业支出</t>
  </si>
  <si>
    <t>最低生活保障</t>
  </si>
  <si>
    <t>城市最低生活保障金支出</t>
  </si>
  <si>
    <t>农村最低生活保障金支出</t>
  </si>
  <si>
    <t>临时救助</t>
  </si>
  <si>
    <t>临时救助支出</t>
  </si>
  <si>
    <t>特困人员救助供养</t>
  </si>
  <si>
    <t>农村特困人员救助供养支出</t>
  </si>
  <si>
    <t>其他生活救助</t>
  </si>
  <si>
    <t>其他城市生活救助</t>
  </si>
  <si>
    <t>其他农村生活救助</t>
  </si>
  <si>
    <t>退役军人管理事务</t>
  </si>
  <si>
    <t>拥军优属</t>
  </si>
  <si>
    <t>其他退役军人事务管理支出</t>
  </si>
  <si>
    <t>财政代缴社会保险费支出</t>
  </si>
  <si>
    <t>财政代缴城乡居民基本养老保险费支出</t>
  </si>
  <si>
    <t>其他社会保障和就业支出</t>
  </si>
  <si>
    <t>卫生健康支出</t>
  </si>
  <si>
    <t>卫生健康管理事务</t>
  </si>
  <si>
    <t>其他卫生健康管理事务支出</t>
  </si>
  <si>
    <t>公立医院</t>
  </si>
  <si>
    <t>综合医院</t>
  </si>
  <si>
    <t>中医（民族）医院</t>
  </si>
  <si>
    <t>妇幼保健医院</t>
  </si>
  <si>
    <t>基层医疗卫生机构</t>
  </si>
  <si>
    <t>城市社区卫生机构</t>
  </si>
  <si>
    <t>乡镇卫生院</t>
  </si>
  <si>
    <t>其他基层医疗卫生机构支出</t>
  </si>
  <si>
    <t>公共卫生</t>
  </si>
  <si>
    <t>疾病预防控制机构</t>
  </si>
  <si>
    <t>精神卫生机构</t>
  </si>
  <si>
    <t>基本公共卫生服务</t>
  </si>
  <si>
    <t>重大公共卫生服务</t>
  </si>
  <si>
    <t>突发公共卫生事件应急处置</t>
  </si>
  <si>
    <t>其他公共卫生支出</t>
  </si>
  <si>
    <t>计划生育事务</t>
  </si>
  <si>
    <t>计划生育服务</t>
  </si>
  <si>
    <t>其他计划生育事务支出</t>
  </si>
  <si>
    <t>行政事业单位医疗</t>
  </si>
  <si>
    <t>行政单位医疗</t>
  </si>
  <si>
    <t>事业单位医疗</t>
  </si>
  <si>
    <t>财政对基本医疗保险基金的补助</t>
  </si>
  <si>
    <t>财政对城乡居民基本医疗保险基金的补助</t>
  </si>
  <si>
    <t>医疗救助</t>
  </si>
  <si>
    <t>城乡医疗救助</t>
  </si>
  <si>
    <t>其他医疗救助支出</t>
  </si>
  <si>
    <t>优抚对象医疗</t>
  </si>
  <si>
    <t>优抚对象医疗补助</t>
  </si>
  <si>
    <t>医疗保障管理事务</t>
  </si>
  <si>
    <t>医疗保障政策管理</t>
  </si>
  <si>
    <t>医疗保障经办事务</t>
  </si>
  <si>
    <t>中医药事务</t>
  </si>
  <si>
    <t>中医（民族医）药专项</t>
  </si>
  <si>
    <t>疾病预防控制事务</t>
  </si>
  <si>
    <t>其他疾病预防控制事务支出</t>
  </si>
  <si>
    <t>育幼服务</t>
  </si>
  <si>
    <t>托育机构</t>
  </si>
  <si>
    <t>育儿补贴</t>
  </si>
  <si>
    <t>其他育幼服务支出</t>
  </si>
  <si>
    <t>节能环保支出</t>
  </si>
  <si>
    <t>环境保护管理事务</t>
  </si>
  <si>
    <t>生态环境保护宣传</t>
  </si>
  <si>
    <t>环境监测与监察</t>
  </si>
  <si>
    <t>建设项目环评审查与监督</t>
  </si>
  <si>
    <t>其他环境监测与监察支出</t>
  </si>
  <si>
    <t>污染防治</t>
  </si>
  <si>
    <t>大气</t>
  </si>
  <si>
    <t>水体</t>
  </si>
  <si>
    <t>固体废弃物与化学品</t>
  </si>
  <si>
    <t>土壤</t>
  </si>
  <si>
    <t>其他污染防治支出</t>
  </si>
  <si>
    <t>自然生态保护</t>
  </si>
  <si>
    <t>生态保护</t>
  </si>
  <si>
    <t>农村环境保护</t>
  </si>
  <si>
    <t>生物及物种资源保护</t>
  </si>
  <si>
    <t>自然保护地</t>
  </si>
  <si>
    <t>森林保护修复</t>
  </si>
  <si>
    <t>森林管护</t>
  </si>
  <si>
    <t>天然林保护工程建设</t>
  </si>
  <si>
    <t>清洁能源</t>
  </si>
  <si>
    <t>可再生能源</t>
  </si>
  <si>
    <t>城乡社区支出</t>
  </si>
  <si>
    <t>城乡社区管理事务</t>
  </si>
  <si>
    <t>城管执法</t>
  </si>
  <si>
    <t>工程建设标准规范编制与监管</t>
  </si>
  <si>
    <t>住宅建设与房地产市场监管</t>
  </si>
  <si>
    <t>其他城乡社区管理事务支出</t>
  </si>
  <si>
    <t>城乡社区公共设施</t>
  </si>
  <si>
    <t>小城镇基础设施建设</t>
  </si>
  <si>
    <t>其他城乡社区公共设施支出</t>
  </si>
  <si>
    <t>城乡社区环境卫生</t>
  </si>
  <si>
    <t>建设市场管理与监督</t>
  </si>
  <si>
    <t>农林水支出</t>
  </si>
  <si>
    <t>农业农村</t>
  </si>
  <si>
    <t>科技转化与推广服务</t>
  </si>
  <si>
    <t>病虫害控制</t>
  </si>
  <si>
    <t>农产品质量安全</t>
  </si>
  <si>
    <t>防灾救灾</t>
  </si>
  <si>
    <t>稳定农民收入补贴</t>
  </si>
  <si>
    <t>农业生产发展</t>
  </si>
  <si>
    <t>农村合作经济</t>
  </si>
  <si>
    <t>农村社会事业</t>
  </si>
  <si>
    <t>农业生态资源保护</t>
  </si>
  <si>
    <t>渔业发展</t>
  </si>
  <si>
    <t>对高校毕业生到基层任职补助</t>
  </si>
  <si>
    <t>耕地建设与利用</t>
  </si>
  <si>
    <t>其他农业农村支出</t>
  </si>
  <si>
    <t>林业和草原</t>
  </si>
  <si>
    <t>事业机构</t>
  </si>
  <si>
    <t>森林资源培育</t>
  </si>
  <si>
    <t>森林资源管理</t>
  </si>
  <si>
    <t>森林生态效益补偿</t>
  </si>
  <si>
    <t>动植物保护</t>
  </si>
  <si>
    <t>林区公共支出</t>
  </si>
  <si>
    <t>林业草原防灾减灾</t>
  </si>
  <si>
    <t>行业业务管理</t>
  </si>
  <si>
    <t>退耕还林还草</t>
  </si>
  <si>
    <t>水利</t>
  </si>
  <si>
    <t>水利行业业务管理</t>
  </si>
  <si>
    <t>水利工程建设</t>
  </si>
  <si>
    <t>水利工程运行与维护</t>
  </si>
  <si>
    <t>长江黄河等流域管理</t>
  </si>
  <si>
    <t>水土保持</t>
  </si>
  <si>
    <t>水资源节约管理与保护</t>
  </si>
  <si>
    <t>水质监测</t>
  </si>
  <si>
    <t>防汛</t>
  </si>
  <si>
    <t>抗旱</t>
  </si>
  <si>
    <t>大中型水库移民后期扶持专项支出</t>
  </si>
  <si>
    <t>水利安全监督</t>
  </si>
  <si>
    <t>农村供水</t>
  </si>
  <si>
    <t>其他水利支出</t>
  </si>
  <si>
    <t>巩固脱贫攻坚成果衔接乡村振兴</t>
  </si>
  <si>
    <t>农村基础设施建设</t>
  </si>
  <si>
    <t>生产发展</t>
  </si>
  <si>
    <t>贷款奖补和贴息</t>
  </si>
  <si>
    <t>其他巩固脱贫攻坚成果衔接乡村振兴支出</t>
  </si>
  <si>
    <t>农村综合改革</t>
  </si>
  <si>
    <t>对村级公益事业建设的补助</t>
  </si>
  <si>
    <t>对村民委员会和村党支部的补助</t>
  </si>
  <si>
    <t>对村集体经济组织的补助</t>
  </si>
  <si>
    <t>农村综合改革示范试点补助</t>
  </si>
  <si>
    <t>其他农村综合改革支出</t>
  </si>
  <si>
    <t>普惠金融发展支出</t>
  </si>
  <si>
    <t>农业保险保费补贴</t>
  </si>
  <si>
    <t>创业担保贷款贴息及奖补</t>
  </si>
  <si>
    <t>交通运输支出</t>
  </si>
  <si>
    <t>公路水路运输</t>
  </si>
  <si>
    <t>公路建设</t>
  </si>
  <si>
    <t>公路养护</t>
  </si>
  <si>
    <t>交通运输信息化建设</t>
  </si>
  <si>
    <t>公路运输管理</t>
  </si>
  <si>
    <t>水路运输管理支出</t>
  </si>
  <si>
    <t>其他公路水路运输支出</t>
  </si>
  <si>
    <t>资源勘探工业信息等支出</t>
  </si>
  <si>
    <t>工业和信息产业</t>
  </si>
  <si>
    <t>工程建设及运行维护</t>
  </si>
  <si>
    <t>产业发展</t>
  </si>
  <si>
    <t>国有资产监管</t>
  </si>
  <si>
    <t>支持中小企业发展和管理支出</t>
  </si>
  <si>
    <t>中小企业发展专项</t>
  </si>
  <si>
    <t>其他支持中小企业发展和管理支出</t>
  </si>
  <si>
    <t>商业服务业等支出</t>
  </si>
  <si>
    <t>商业流通事务</t>
  </si>
  <si>
    <t>其他商业流通事务支出</t>
  </si>
  <si>
    <t>涉外发展服务支出</t>
  </si>
  <si>
    <t>其他涉外发展服务支出</t>
  </si>
  <si>
    <t>自然资源海洋气象等支出</t>
  </si>
  <si>
    <t>自然资源事务</t>
  </si>
  <si>
    <t>自然资源利用与保护</t>
  </si>
  <si>
    <t>其他自然资源事务支出</t>
  </si>
  <si>
    <t>气象事务</t>
  </si>
  <si>
    <t>气象事业机构</t>
  </si>
  <si>
    <t>其他气象事务支出</t>
  </si>
  <si>
    <t>住房保障支出</t>
  </si>
  <si>
    <t>保障性安居工程支出</t>
  </si>
  <si>
    <t>农村危房改造</t>
  </si>
  <si>
    <t>老旧小区改造</t>
  </si>
  <si>
    <t>配租型住房保障</t>
  </si>
  <si>
    <t>住房改革支出</t>
  </si>
  <si>
    <t>住房公积金</t>
  </si>
  <si>
    <t>灾害防治及应急管理支出</t>
  </si>
  <si>
    <t>应急管理事务</t>
  </si>
  <si>
    <t>安全监管</t>
  </si>
  <si>
    <t>应急救援</t>
  </si>
  <si>
    <t>应急管理</t>
  </si>
  <si>
    <t>其他应急管理支出</t>
  </si>
  <si>
    <t>消防救援事务</t>
  </si>
  <si>
    <t>消防应急救援</t>
  </si>
  <si>
    <t>其他消防救援事务支出</t>
  </si>
  <si>
    <t>自然灾害防治</t>
  </si>
  <si>
    <t>地质灾害防治</t>
  </si>
  <si>
    <t>自然灾害救灾及恢复重建支出</t>
  </si>
  <si>
    <t>自然灾害救灾补助</t>
  </si>
  <si>
    <t>其他自然灾害救灾及恢复重建支出</t>
  </si>
  <si>
    <t>预备费</t>
  </si>
  <si>
    <t>其他支出</t>
  </si>
  <si>
    <t>债务付息支出</t>
  </si>
  <si>
    <t>地方政府一般债务付息支出</t>
  </si>
  <si>
    <t>地方政府一般债券付息支出</t>
  </si>
  <si>
    <t>地方政府向国际组织借款付息支出</t>
  </si>
  <si>
    <t>地方政府其他一般债务付息支出</t>
  </si>
  <si>
    <t>债务发行费用支出</t>
  </si>
  <si>
    <t>地方政府一般债务发行费用支出</t>
  </si>
  <si>
    <t>表15</t>
  </si>
  <si>
    <t>（按功能分类科目的基本支出和项目支出）</t>
  </si>
  <si>
    <t>项       目</t>
  </si>
  <si>
    <t>预 算 数</t>
  </si>
  <si>
    <t>小计</t>
  </si>
  <si>
    <t>基本支出</t>
  </si>
  <si>
    <t>项目支出</t>
  </si>
  <si>
    <t>注：在功能分类的基础上，为衔接表16，将每类支出分为基本支出和项目支出。基本支出，是指部门、单位为保障其机构正常运转、完成日常工作任务所发生的支出，包括人员经费和公用经费；项目支出，是指部门、单位为完成特定的工作任务和事业发展目标，在基本支出之外所发生的支出。</t>
  </si>
  <si>
    <t>表16</t>
  </si>
  <si>
    <t xml:space="preserve">2026年全县一般公共预算本级基本支出预算表 </t>
  </si>
  <si>
    <t>（按经济分类科目）</t>
  </si>
  <si>
    <t>支       出</t>
  </si>
  <si>
    <t>本级基本支出合计</t>
  </si>
  <si>
    <t>一、机关工资福利支出</t>
  </si>
  <si>
    <t>工资奖金津补贴</t>
  </si>
  <si>
    <t>社会保障缴费</t>
  </si>
  <si>
    <t xml:space="preserve">住房公积金 </t>
  </si>
  <si>
    <t>其他工资福利支出</t>
  </si>
  <si>
    <t>二、机关商品和服务支出</t>
  </si>
  <si>
    <t>办公经费</t>
  </si>
  <si>
    <t>会议费</t>
  </si>
  <si>
    <t>培训费</t>
  </si>
  <si>
    <t>专用材料购置费</t>
  </si>
  <si>
    <t>委托业务费</t>
  </si>
  <si>
    <t>公务接待费</t>
  </si>
  <si>
    <t>因公出国（境）费用</t>
  </si>
  <si>
    <t>公务用车运行维护费</t>
  </si>
  <si>
    <t>维修（护）费</t>
  </si>
  <si>
    <t>其他商品和服务支出</t>
  </si>
  <si>
    <t>三、机关资本性支出（一）</t>
  </si>
  <si>
    <t>房屋建筑物购建</t>
  </si>
  <si>
    <t>基础设施建设</t>
  </si>
  <si>
    <t>公务用车购置</t>
  </si>
  <si>
    <t>土地征迁补偿和安置支出</t>
  </si>
  <si>
    <t>设备购置</t>
  </si>
  <si>
    <t>大型修缮</t>
  </si>
  <si>
    <t>其他资本性支出</t>
  </si>
  <si>
    <t>四、机关资本性支出（二）</t>
  </si>
  <si>
    <t>五、对事业单位经常性补助</t>
  </si>
  <si>
    <t>工资福利支出</t>
  </si>
  <si>
    <t>商品和服务支出</t>
  </si>
  <si>
    <t>其他对事业单位补助</t>
  </si>
  <si>
    <t>六、对事业单位资本性补助</t>
  </si>
  <si>
    <t>资本性支出（一）</t>
  </si>
  <si>
    <t>资本性支出（二）</t>
  </si>
  <si>
    <t>七、对企业补助</t>
  </si>
  <si>
    <t>费用补贴</t>
  </si>
  <si>
    <t>利息补贴</t>
  </si>
  <si>
    <t>其他对企业补助</t>
  </si>
  <si>
    <t>八、对企业资本性支出</t>
  </si>
  <si>
    <t>对企业资本性支出（一）</t>
  </si>
  <si>
    <t>对企业资本性支出（二）</t>
  </si>
  <si>
    <t>九、对个人和家庭的补助</t>
  </si>
  <si>
    <t>社会福利和救助</t>
  </si>
  <si>
    <t>助学金</t>
  </si>
  <si>
    <t>个人农业生产补贴</t>
  </si>
  <si>
    <t>离退休费</t>
  </si>
  <si>
    <t>其他对个人和家庭补助</t>
  </si>
  <si>
    <t>注：1.本表按照新的“政府预算支出经济分类科目” 将县本级基本支出细化到款级科目。 
    2.本表的本级基本支出合计数与表15的本级基本支出合计数相等。</t>
  </si>
  <si>
    <t>表17</t>
  </si>
  <si>
    <t>2026年县级一般公共预算转移支付收支预算表</t>
  </si>
  <si>
    <t>补助乡镇支出</t>
  </si>
  <si>
    <t xml:space="preserve">   1.所得税基数返还收入 </t>
  </si>
  <si>
    <t xml:space="preserve">   2.增值税税收返还收入</t>
  </si>
  <si>
    <t xml:space="preserve">   3.消费税税收返还收入</t>
  </si>
  <si>
    <t xml:space="preserve">   4.体制补助收入</t>
  </si>
  <si>
    <t xml:space="preserve">   5.均衡性转移支付收入 </t>
  </si>
  <si>
    <t xml:space="preserve">   6.县级基本财力保障机制奖补资金收入 </t>
  </si>
  <si>
    <t xml:space="preserve">   7.结算补助收入 </t>
  </si>
  <si>
    <t xml:space="preserve">   8.资源枯竭型城市转移支付补助收入 </t>
  </si>
  <si>
    <t xml:space="preserve">   9.产粮（油）大县奖励资金收入</t>
  </si>
  <si>
    <t xml:space="preserve">   10.重点生态功能区转移支付收入 </t>
  </si>
  <si>
    <t xml:space="preserve">   11.固定数额补助收入 </t>
  </si>
  <si>
    <t xml:space="preserve">   12.民族地区转移支付收入</t>
  </si>
  <si>
    <t xml:space="preserve">   13.巩固脱贫攻坚成果衔接乡村振兴转移支付收入 </t>
  </si>
  <si>
    <t xml:space="preserve">   14.公共安全共同财政事权转移支付收入 </t>
  </si>
  <si>
    <t xml:space="preserve">   15.教育共同财政事权转移支付收入 </t>
  </si>
  <si>
    <t xml:space="preserve">   16.科学技术共同财政事权转移支付收入 </t>
  </si>
  <si>
    <t xml:space="preserve">   17.文化旅游体育与传媒共同财政事权转移支付收入 </t>
  </si>
  <si>
    <t xml:space="preserve">   18.社会保障和就业共同财政事权转移支付收入 </t>
  </si>
  <si>
    <t xml:space="preserve">   19.医疗卫生共同财政事权转移支付收入 </t>
  </si>
  <si>
    <t xml:space="preserve">   20.节能环保共同财政事权转移支付收入 </t>
  </si>
  <si>
    <t xml:space="preserve">   21.农林水共同财政事权转移支付收入 </t>
  </si>
  <si>
    <t xml:space="preserve">   22.交通运输共同财政事权转移支付收入 </t>
  </si>
  <si>
    <t xml:space="preserve">   23.住房保障共同财政事权转移支付收入 </t>
  </si>
  <si>
    <t xml:space="preserve">   24.灾害防治</t>
  </si>
  <si>
    <t xml:space="preserve">   25.其他一般性转移支付收入 </t>
  </si>
  <si>
    <t xml:space="preserve">   1.公共安全</t>
  </si>
  <si>
    <t xml:space="preserve">   2.教育</t>
  </si>
  <si>
    <t xml:space="preserve">   3.社会保障和就业</t>
  </si>
  <si>
    <t xml:space="preserve">   4.卫生健康</t>
  </si>
  <si>
    <t xml:space="preserve">   5.节能环保</t>
  </si>
  <si>
    <t xml:space="preserve">   6.农林水</t>
  </si>
  <si>
    <t xml:space="preserve">   医疗健康</t>
  </si>
  <si>
    <t xml:space="preserve">   7.资源勘探工业信息等</t>
  </si>
  <si>
    <t xml:space="preserve">   8.商业服务业等</t>
  </si>
  <si>
    <t xml:space="preserve">   9.自然资源海洋气象等</t>
  </si>
  <si>
    <t xml:space="preserve">   10.住房保障</t>
  </si>
  <si>
    <t xml:space="preserve">   11.灾害防治及应急管理</t>
  </si>
  <si>
    <t xml:space="preserve">   资源勘探信息等</t>
  </si>
  <si>
    <t>注：本表详细反映2026年一般公共预算转移支付收入和转移支付支出情况。</t>
  </si>
  <si>
    <t>表18</t>
  </si>
  <si>
    <t>2026年县级一般公共预算转移支付支出预算表</t>
  </si>
  <si>
    <t xml:space="preserve">      （分地区）</t>
  </si>
  <si>
    <t>表19</t>
  </si>
  <si>
    <t>2026年全县政府性基金预算收支预算表</t>
  </si>
  <si>
    <t>2025执行</t>
  </si>
  <si>
    <t>增幅</t>
  </si>
  <si>
    <t xml:space="preserve">  6.专项债务收益对应项目专项收入</t>
  </si>
  <si>
    <t>表20</t>
  </si>
  <si>
    <t>2026年全县政府性基金预算本级支出预算表</t>
  </si>
  <si>
    <t xml:space="preserve">     地方旅游开发项目补助</t>
  </si>
  <si>
    <t xml:space="preserve">      其他城市基础设施配套费安排的支出</t>
  </si>
  <si>
    <t xml:space="preserve">    大中型水库库区基金安排的支出</t>
  </si>
  <si>
    <t xml:space="preserve"> 超长期特别国债安排的支出</t>
  </si>
  <si>
    <t xml:space="preserve">    农业农村支出</t>
  </si>
  <si>
    <t xml:space="preserve"> 交通运输支出</t>
  </si>
  <si>
    <t xml:space="preserve">     公路水路运输</t>
  </si>
  <si>
    <t xml:space="preserve"> 资源勘探工业信息等支出</t>
  </si>
  <si>
    <t xml:space="preserve">     制造业</t>
  </si>
  <si>
    <t xml:space="preserve">     其他地方自行试点项目收益专项债券收入安排的支出</t>
  </si>
  <si>
    <t xml:space="preserve">      棚户区改造专项债券发行费用支出</t>
  </si>
  <si>
    <t>表21</t>
  </si>
  <si>
    <t>2026年全县政府性基金预算转移支付收支预算表</t>
  </si>
  <si>
    <t>收       入</t>
  </si>
  <si>
    <t>城乡社区</t>
  </si>
  <si>
    <t>农林水</t>
  </si>
  <si>
    <t>其他收入</t>
  </si>
  <si>
    <t>注：本表详细反映2026年政府性基金预算转移支付收入和转移支付支出情况。</t>
  </si>
  <si>
    <t>表22</t>
  </si>
  <si>
    <t>2026年全县国有资本经营预算收支预算表</t>
  </si>
  <si>
    <t>2024年执行</t>
  </si>
  <si>
    <t>2026年预算数</t>
  </si>
  <si>
    <t>一、利润收入</t>
  </si>
  <si>
    <t>一、社会保障和就业支出</t>
  </si>
  <si>
    <t>二、股利、股息收入</t>
  </si>
  <si>
    <t>二、国有资本经营预算支出</t>
  </si>
  <si>
    <t>三、产权转让收入</t>
  </si>
  <si>
    <t>　 解决历史遗留问题及改革成本支出</t>
  </si>
  <si>
    <t>四、清算收入</t>
  </si>
  <si>
    <t>　 国有企业资本金注入</t>
  </si>
  <si>
    <t xml:space="preserve"> 　国有企业政策性补贴</t>
  </si>
  <si>
    <t xml:space="preserve"> 　金融国有资本经营预算支出</t>
  </si>
  <si>
    <t xml:space="preserve"> 　其他国有资本经营预算支出</t>
  </si>
  <si>
    <t>一、调出资金</t>
  </si>
  <si>
    <t>二、上年结转</t>
  </si>
  <si>
    <t>二、结转下年</t>
  </si>
  <si>
    <t>表23</t>
  </si>
  <si>
    <t>云阳县2025年地方政府债务限额及余额情况表</t>
  </si>
  <si>
    <t>2025年债务限额</t>
  </si>
  <si>
    <t>2025年债务余额</t>
  </si>
  <si>
    <t>一般债务</t>
  </si>
  <si>
    <t>专项债务</t>
  </si>
  <si>
    <t>A=B+C</t>
  </si>
  <si>
    <t>B</t>
  </si>
  <si>
    <t>C</t>
  </si>
  <si>
    <t>D=E+F</t>
  </si>
  <si>
    <t>E</t>
  </si>
  <si>
    <t>F</t>
  </si>
  <si>
    <t>注：1.本表反映上一年度本地区、本级及所属地区政府债务限额及余额。
    2.本表由县级以上地方各级财政部门在本级人民代表大会批准预算后二十日内公开。</t>
  </si>
  <si>
    <t>表24</t>
  </si>
  <si>
    <t>云阳县2024年和2025年地方政府一般债务余额情况表</t>
  </si>
  <si>
    <t>项      目</t>
  </si>
  <si>
    <t>一、2024年末地方政府一般债务余额实际数</t>
  </si>
  <si>
    <t>二、2025年末地方政府一般债务限额</t>
  </si>
  <si>
    <t>三、2025年地方政府一般债务发行额</t>
  </si>
  <si>
    <t xml:space="preserve">    其中：中央转贷地方的国际金融组织和外国政府贷款</t>
  </si>
  <si>
    <t xml:space="preserve">          2025年地方政府一般债券发行额</t>
  </si>
  <si>
    <t>四、2025年地方政府一般债务还本支出</t>
  </si>
  <si>
    <t>五、2025年末地方政府一般债务余额执行数</t>
  </si>
  <si>
    <t>六、2026年地方财政赤字</t>
  </si>
  <si>
    <t>七、2026年地方政府一般债务限额</t>
  </si>
  <si>
    <t>注：1.本表反映本地区上两年度一般债务余额，上一年度一般债务限额、发行额、还本支出及余额，本年度财政赤字及一般债务限额。
    2.本表由县级以上地方各级财政部门在本级人民代表大会批准预算后二十日内公开。</t>
  </si>
  <si>
    <t>表25</t>
  </si>
  <si>
    <t>云阳县2024年和2025年地方政府专项债务余额情况表</t>
  </si>
  <si>
    <t>一、2024年末地方政府专项债务余额实际数</t>
  </si>
  <si>
    <t>二、2025年末地方政府专项债务限额</t>
  </si>
  <si>
    <t>三、2025年地方政府专项债务发行额</t>
  </si>
  <si>
    <t>四、2025年地方政府专项债务还本支出</t>
  </si>
  <si>
    <t>五、2025年末地方政府专项债务余额执行数</t>
  </si>
  <si>
    <t>六、2026年地方政府专项债务新增限额</t>
  </si>
  <si>
    <t>七、2026年末地方政府专项债务限额</t>
  </si>
  <si>
    <t>注：1.本表反映本地区上两年度专项债务余额，上一年度专项债务限额、发行额、还本额及余额，本年度专项债务新增限额及限额。
    2.本表由县级以上地方各级财政部门在本级人民代表大会批准预算后二十日内公开。</t>
  </si>
  <si>
    <t>表26</t>
  </si>
  <si>
    <t>云阳县地方政府债券发行及还本付息情况表</t>
  </si>
  <si>
    <t>公式</t>
  </si>
  <si>
    <t>本地区</t>
  </si>
  <si>
    <t>本级</t>
  </si>
  <si>
    <t>一、2025年发行执行数</t>
  </si>
  <si>
    <t>A=B+D</t>
  </si>
  <si>
    <t>（一）一般债券</t>
  </si>
  <si>
    <t xml:space="preserve">   其中：再融资债券</t>
  </si>
  <si>
    <t>（二）专项债券</t>
  </si>
  <si>
    <t>D</t>
  </si>
  <si>
    <t>二、2025年还本支出执行数</t>
  </si>
  <si>
    <t>F=G+H</t>
  </si>
  <si>
    <t>G</t>
  </si>
  <si>
    <t>H</t>
  </si>
  <si>
    <t>三、2025年付息支出执行数</t>
  </si>
  <si>
    <t>I=J+K</t>
  </si>
  <si>
    <t>J</t>
  </si>
  <si>
    <t>K</t>
  </si>
  <si>
    <t>四、2026年还本支出预算数</t>
  </si>
  <si>
    <t>L=M+O</t>
  </si>
  <si>
    <t>M</t>
  </si>
  <si>
    <t xml:space="preserve">   其中：再融资</t>
  </si>
  <si>
    <t xml:space="preserve">         财政预算安排 </t>
  </si>
  <si>
    <t>N</t>
  </si>
  <si>
    <t>O</t>
  </si>
  <si>
    <t xml:space="preserve">         财政预算安排</t>
  </si>
  <si>
    <t>P</t>
  </si>
  <si>
    <t>五、2026年付息支出预算数</t>
  </si>
  <si>
    <t>Q=R+S</t>
  </si>
  <si>
    <t>R</t>
  </si>
  <si>
    <t>S</t>
  </si>
  <si>
    <t>注：1.本表反映本地区上一年度地方政府债券（含再融资债券）发行及还本付息支出预计执行数、本年度地方政府债券还本付息预算数等。
    2.本表由县级以上地方各级财政部门在本级人民代表大会批准预算后二十日内公开。</t>
  </si>
  <si>
    <t>表27</t>
  </si>
  <si>
    <t>云阳县2026年地方政府债务限额提前下达情况表</t>
  </si>
  <si>
    <t>下级</t>
  </si>
  <si>
    <t>一：2025年地方政府债务限额</t>
  </si>
  <si>
    <t>其中： 一般债务限额</t>
  </si>
  <si>
    <t xml:space="preserve">       专项债务限额</t>
  </si>
  <si>
    <t>二：提前下达的2026年地方政府债务限额</t>
  </si>
  <si>
    <t>注：本表反映本地区及本级预算中列示提前下达的新增地方政府债务限额情况，由县级以上地方各级财政部门在本级人民代表大会批准预算后二十日内公开。</t>
  </si>
</sst>
</file>

<file path=xl/styles.xml><?xml version="1.0" encoding="utf-8"?>
<styleSheet xmlns="http://schemas.openxmlformats.org/spreadsheetml/2006/main" xmlns:mc="http://schemas.openxmlformats.org/markup-compatibility/2006" xmlns:xr9="http://schemas.microsoft.com/office/spreadsheetml/2016/revision9" mc:Ignorable="xr9">
  <numFmts count="1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Red]\(0.00\)"/>
    <numFmt numFmtId="178" formatCode="#,##0_);[Red]\(#,##0\)"/>
    <numFmt numFmtId="179" formatCode="0.0_ "/>
    <numFmt numFmtId="180" formatCode="0_ "/>
    <numFmt numFmtId="181" formatCode="0.00_ "/>
    <numFmt numFmtId="182" formatCode="#,##0.0_ "/>
    <numFmt numFmtId="183" formatCode="0_);\(0\)"/>
    <numFmt numFmtId="184" formatCode="0;[Red]0"/>
    <numFmt numFmtId="185" formatCode="#,##0_ "/>
    <numFmt numFmtId="186" formatCode="General;General;&quot;-&quot;"/>
  </numFmts>
  <fonts count="75">
    <font>
      <sz val="11"/>
      <color theme="1"/>
      <name val="宋体"/>
      <charset val="134"/>
      <scheme val="minor"/>
    </font>
    <font>
      <sz val="11"/>
      <color indexed="8"/>
      <name val="宋体"/>
      <charset val="134"/>
    </font>
    <font>
      <sz val="19"/>
      <color indexed="8"/>
      <name val="方正小标宋_GBK"/>
      <charset val="134"/>
    </font>
    <font>
      <sz val="11"/>
      <color indexed="8"/>
      <name val="方正黑体_GBK"/>
      <charset val="134"/>
    </font>
    <font>
      <sz val="10"/>
      <color indexed="8"/>
      <name val="宋体"/>
      <charset val="134"/>
      <scheme val="minor"/>
    </font>
    <font>
      <sz val="11"/>
      <name val="宋体"/>
      <charset val="134"/>
    </font>
    <font>
      <sz val="19"/>
      <name val="方正小标宋_GBK"/>
      <charset val="134"/>
    </font>
    <font>
      <sz val="11"/>
      <name val="方正黑体_GBK"/>
      <charset val="134"/>
    </font>
    <font>
      <sz val="10"/>
      <name val="SimSun"/>
      <charset val="134"/>
    </font>
    <font>
      <sz val="10"/>
      <name val="宋体"/>
      <charset val="134"/>
      <scheme val="minor"/>
    </font>
    <font>
      <sz val="11"/>
      <color theme="1"/>
      <name val="宋体"/>
      <charset val="134"/>
    </font>
    <font>
      <sz val="11"/>
      <color theme="1"/>
      <name val="方正黑体_GBK"/>
      <charset val="134"/>
    </font>
    <font>
      <sz val="10"/>
      <color theme="1"/>
      <name val="宋体"/>
      <charset val="134"/>
      <scheme val="minor"/>
    </font>
    <font>
      <sz val="10"/>
      <name val="方正黑体_GBK"/>
      <charset val="134"/>
    </font>
    <font>
      <sz val="19"/>
      <name val="宋体"/>
      <charset val="134"/>
      <scheme val="minor"/>
    </font>
    <font>
      <sz val="11"/>
      <name val="宋体"/>
      <charset val="134"/>
      <scheme val="minor"/>
    </font>
    <font>
      <b/>
      <sz val="10"/>
      <name val="宋体"/>
      <charset val="134"/>
      <scheme val="minor"/>
    </font>
    <font>
      <sz val="19"/>
      <name val="仿宋_GB2312"/>
      <charset val="134"/>
    </font>
    <font>
      <sz val="10"/>
      <name val="仿宋_GB2312"/>
      <charset val="134"/>
    </font>
    <font>
      <sz val="19"/>
      <color theme="1"/>
      <name val="方正小标宋_GBK"/>
      <charset val="134"/>
    </font>
    <font>
      <sz val="10"/>
      <color theme="1"/>
      <name val="黑体"/>
      <charset val="134"/>
    </font>
    <font>
      <sz val="10"/>
      <name val="宋体"/>
      <charset val="134"/>
    </font>
    <font>
      <b/>
      <sz val="10"/>
      <name val="宋体"/>
      <charset val="134"/>
    </font>
    <font>
      <sz val="19"/>
      <color theme="1"/>
      <name val="宋体"/>
      <charset val="134"/>
      <scheme val="minor"/>
    </font>
    <font>
      <b/>
      <sz val="10"/>
      <color theme="1"/>
      <name val="宋体"/>
      <charset val="134"/>
      <scheme val="minor"/>
    </font>
    <font>
      <sz val="11"/>
      <color rgb="FF000000"/>
      <name val="方正黑体_GBK"/>
      <charset val="134"/>
    </font>
    <font>
      <b/>
      <sz val="10"/>
      <color rgb="FF000000"/>
      <name val="宋体"/>
      <charset val="134"/>
    </font>
    <font>
      <sz val="10"/>
      <color rgb="FF000000"/>
      <name val="方正黑体_GBK"/>
      <charset val="134"/>
    </font>
    <font>
      <sz val="10"/>
      <color rgb="FF000000"/>
      <name val="宋体"/>
      <charset val="134"/>
    </font>
    <font>
      <sz val="10"/>
      <color rgb="FF000000"/>
      <name val="宋体"/>
      <charset val="134"/>
      <scheme val="minor"/>
    </font>
    <font>
      <sz val="10"/>
      <color theme="1"/>
      <name val="Calibri"/>
      <charset val="134"/>
    </font>
    <font>
      <sz val="19"/>
      <name val="黑体"/>
      <charset val="134"/>
    </font>
    <font>
      <sz val="12"/>
      <name val="宋体"/>
      <charset val="134"/>
    </font>
    <font>
      <sz val="19"/>
      <name val="Arial"/>
      <charset val="134"/>
    </font>
    <font>
      <sz val="11"/>
      <name val="Arial"/>
      <charset val="134"/>
    </font>
    <font>
      <sz val="10"/>
      <name val="Arial"/>
      <charset val="134"/>
    </font>
    <font>
      <sz val="11"/>
      <name val="黑体"/>
      <charset val="134"/>
    </font>
    <font>
      <sz val="10"/>
      <name val="黑体"/>
      <charset val="134"/>
    </font>
    <font>
      <sz val="10"/>
      <color indexed="8"/>
      <name val="方正黑体_GBK"/>
      <charset val="134"/>
    </font>
    <font>
      <sz val="18"/>
      <color indexed="8"/>
      <name val="方正黑体_GBK"/>
      <charset val="134"/>
    </font>
    <font>
      <sz val="11"/>
      <name val="仿宋_GB2312"/>
      <charset val="134"/>
    </font>
    <font>
      <sz val="12"/>
      <name val="仿宋_GB2312"/>
      <charset val="134"/>
    </font>
    <font>
      <b/>
      <sz val="10"/>
      <color indexed="8"/>
      <name val="宋体"/>
      <charset val="134"/>
      <scheme val="minor"/>
    </font>
    <font>
      <b/>
      <sz val="10"/>
      <name val="方正黑体_GBK"/>
      <charset val="134"/>
    </font>
    <font>
      <b/>
      <sz val="11"/>
      <name val="方正黑体_GBK"/>
      <charset val="134"/>
    </font>
    <font>
      <sz val="18"/>
      <name val="方正小标宋_GBK"/>
      <charset val="134"/>
    </font>
    <font>
      <b/>
      <sz val="10"/>
      <color theme="1"/>
      <name val="宋体"/>
      <charset val="134"/>
      <scheme val="major"/>
    </font>
    <font>
      <sz val="10"/>
      <color theme="1"/>
      <name val="宋体"/>
      <charset val="134"/>
      <scheme val="major"/>
    </font>
    <font>
      <sz val="26"/>
      <color indexed="8"/>
      <name val="方正大黑简体"/>
      <charset val="134"/>
    </font>
    <font>
      <sz val="13"/>
      <name val="宋体"/>
      <charset val="134"/>
    </font>
    <font>
      <sz val="12"/>
      <color theme="1"/>
      <name val="方正楷体_GBK"/>
      <charset val="134"/>
    </font>
    <font>
      <sz val="28"/>
      <color indexed="8"/>
      <name val="方正黑体_GBK"/>
      <charset val="134"/>
    </font>
    <font>
      <sz val="20"/>
      <color theme="1"/>
      <name val="方正楷体_GBK"/>
      <charset val="134"/>
    </font>
    <font>
      <b/>
      <sz val="18"/>
      <color indexed="8"/>
      <name val="方正仿宋_GBK"/>
      <charset val="134"/>
    </font>
    <font>
      <b/>
      <sz val="14"/>
      <color indexed="8"/>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5"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0" fillId="4" borderId="11" applyNumberFormat="0" applyFont="0" applyAlignment="0" applyProtection="0">
      <alignment vertical="center"/>
    </xf>
    <xf numFmtId="0" fontId="57"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60" fillId="0" borderId="12" applyNumberFormat="0" applyFill="0" applyAlignment="0" applyProtection="0">
      <alignment vertical="center"/>
    </xf>
    <xf numFmtId="0" fontId="61" fillId="0" borderId="12" applyNumberFormat="0" applyFill="0" applyAlignment="0" applyProtection="0">
      <alignment vertical="center"/>
    </xf>
    <xf numFmtId="0" fontId="62" fillId="0" borderId="13" applyNumberFormat="0" applyFill="0" applyAlignment="0" applyProtection="0">
      <alignment vertical="center"/>
    </xf>
    <xf numFmtId="0" fontId="62" fillId="0" borderId="0" applyNumberFormat="0" applyFill="0" applyBorder="0" applyAlignment="0" applyProtection="0">
      <alignment vertical="center"/>
    </xf>
    <xf numFmtId="0" fontId="63" fillId="5" borderId="14" applyNumberFormat="0" applyAlignment="0" applyProtection="0">
      <alignment vertical="center"/>
    </xf>
    <xf numFmtId="0" fontId="64" fillId="6" borderId="15" applyNumberFormat="0" applyAlignment="0" applyProtection="0">
      <alignment vertical="center"/>
    </xf>
    <xf numFmtId="0" fontId="65" fillId="6" borderId="14" applyNumberFormat="0" applyAlignment="0" applyProtection="0">
      <alignment vertical="center"/>
    </xf>
    <xf numFmtId="0" fontId="66" fillId="7" borderId="16" applyNumberFormat="0" applyAlignment="0" applyProtection="0">
      <alignment vertical="center"/>
    </xf>
    <xf numFmtId="0" fontId="67" fillId="0" borderId="17" applyNumberFormat="0" applyFill="0" applyAlignment="0" applyProtection="0">
      <alignment vertical="center"/>
    </xf>
    <xf numFmtId="0" fontId="68" fillId="0" borderId="18" applyNumberFormat="0" applyFill="0" applyAlignment="0" applyProtection="0">
      <alignment vertical="center"/>
    </xf>
    <xf numFmtId="0" fontId="69" fillId="8" borderId="0" applyNumberFormat="0" applyBorder="0" applyAlignment="0" applyProtection="0">
      <alignment vertical="center"/>
    </xf>
    <xf numFmtId="0" fontId="70" fillId="9" borderId="0" applyNumberFormat="0" applyBorder="0" applyAlignment="0" applyProtection="0">
      <alignment vertical="center"/>
    </xf>
    <xf numFmtId="0" fontId="71" fillId="10" borderId="0" applyNumberFormat="0" applyBorder="0" applyAlignment="0" applyProtection="0">
      <alignment vertical="center"/>
    </xf>
    <xf numFmtId="0" fontId="72" fillId="11" borderId="0" applyNumberFormat="0" applyBorder="0" applyAlignment="0" applyProtection="0">
      <alignment vertical="center"/>
    </xf>
    <xf numFmtId="0" fontId="73" fillId="12" borderId="0" applyNumberFormat="0" applyBorder="0" applyAlignment="0" applyProtection="0">
      <alignment vertical="center"/>
    </xf>
    <xf numFmtId="0" fontId="73" fillId="13" borderId="0" applyNumberFormat="0" applyBorder="0" applyAlignment="0" applyProtection="0">
      <alignment vertical="center"/>
    </xf>
    <xf numFmtId="0" fontId="72" fillId="14" borderId="0" applyNumberFormat="0" applyBorder="0" applyAlignment="0" applyProtection="0">
      <alignment vertical="center"/>
    </xf>
    <xf numFmtId="0" fontId="72" fillId="15" borderId="0" applyNumberFormat="0" applyBorder="0" applyAlignment="0" applyProtection="0">
      <alignment vertical="center"/>
    </xf>
    <xf numFmtId="0" fontId="73" fillId="16" borderId="0" applyNumberFormat="0" applyBorder="0" applyAlignment="0" applyProtection="0">
      <alignment vertical="center"/>
    </xf>
    <xf numFmtId="0" fontId="73" fillId="17" borderId="0" applyNumberFormat="0" applyBorder="0" applyAlignment="0" applyProtection="0">
      <alignment vertical="center"/>
    </xf>
    <xf numFmtId="0" fontId="72" fillId="18" borderId="0" applyNumberFormat="0" applyBorder="0" applyAlignment="0" applyProtection="0">
      <alignment vertical="center"/>
    </xf>
    <xf numFmtId="0" fontId="72" fillId="19" borderId="0" applyNumberFormat="0" applyBorder="0" applyAlignment="0" applyProtection="0">
      <alignment vertical="center"/>
    </xf>
    <xf numFmtId="0" fontId="73" fillId="20" borderId="0" applyNumberFormat="0" applyBorder="0" applyAlignment="0" applyProtection="0">
      <alignment vertical="center"/>
    </xf>
    <xf numFmtId="0" fontId="73" fillId="21" borderId="0" applyNumberFormat="0" applyBorder="0" applyAlignment="0" applyProtection="0">
      <alignment vertical="center"/>
    </xf>
    <xf numFmtId="0" fontId="72" fillId="22" borderId="0" applyNumberFormat="0" applyBorder="0" applyAlignment="0" applyProtection="0">
      <alignment vertical="center"/>
    </xf>
    <xf numFmtId="0" fontId="72" fillId="23" borderId="0" applyNumberFormat="0" applyBorder="0" applyAlignment="0" applyProtection="0">
      <alignment vertical="center"/>
    </xf>
    <xf numFmtId="0" fontId="73" fillId="24" borderId="0" applyNumberFormat="0" applyBorder="0" applyAlignment="0" applyProtection="0">
      <alignment vertical="center"/>
    </xf>
    <xf numFmtId="0" fontId="73" fillId="25" borderId="0" applyNumberFormat="0" applyBorder="0" applyAlignment="0" applyProtection="0">
      <alignment vertical="center"/>
    </xf>
    <xf numFmtId="0" fontId="72" fillId="26" borderId="0" applyNumberFormat="0" applyBorder="0" applyAlignment="0" applyProtection="0">
      <alignment vertical="center"/>
    </xf>
    <xf numFmtId="0" fontId="72" fillId="27" borderId="0" applyNumberFormat="0" applyBorder="0" applyAlignment="0" applyProtection="0">
      <alignment vertical="center"/>
    </xf>
    <xf numFmtId="0" fontId="73" fillId="28" borderId="0" applyNumberFormat="0" applyBorder="0" applyAlignment="0" applyProtection="0">
      <alignment vertical="center"/>
    </xf>
    <xf numFmtId="0" fontId="73" fillId="29" borderId="0" applyNumberFormat="0" applyBorder="0" applyAlignment="0" applyProtection="0">
      <alignment vertical="center"/>
    </xf>
    <xf numFmtId="0" fontId="72" fillId="30" borderId="0" applyNumberFormat="0" applyBorder="0" applyAlignment="0" applyProtection="0">
      <alignment vertical="center"/>
    </xf>
    <xf numFmtId="0" fontId="72" fillId="31" borderId="0" applyNumberFormat="0" applyBorder="0" applyAlignment="0" applyProtection="0">
      <alignment vertical="center"/>
    </xf>
    <xf numFmtId="0" fontId="73" fillId="32" borderId="0" applyNumberFormat="0" applyBorder="0" applyAlignment="0" applyProtection="0">
      <alignment vertical="center"/>
    </xf>
    <xf numFmtId="0" fontId="73" fillId="33" borderId="0" applyNumberFormat="0" applyBorder="0" applyAlignment="0" applyProtection="0">
      <alignment vertical="center"/>
    </xf>
    <xf numFmtId="0" fontId="72" fillId="34" borderId="0" applyNumberFormat="0" applyBorder="0" applyAlignment="0" applyProtection="0">
      <alignment vertical="center"/>
    </xf>
    <xf numFmtId="0" fontId="74" fillId="0" borderId="0">
      <alignment vertical="center"/>
    </xf>
    <xf numFmtId="0" fontId="0" fillId="0" borderId="0">
      <alignment vertical="center"/>
    </xf>
    <xf numFmtId="0" fontId="35" fillId="0" borderId="0"/>
    <xf numFmtId="41" fontId="32" fillId="0" borderId="0" applyFont="0" applyFill="0" applyBorder="0" applyAlignment="0" applyProtection="0"/>
    <xf numFmtId="41" fontId="1" fillId="0" borderId="0" applyFont="0" applyFill="0" applyBorder="0" applyAlignment="0" applyProtection="0">
      <alignment vertical="center"/>
    </xf>
    <xf numFmtId="0" fontId="32" fillId="0" borderId="0">
      <alignment vertical="center"/>
    </xf>
    <xf numFmtId="0" fontId="0" fillId="0" borderId="0">
      <alignment vertical="center"/>
    </xf>
    <xf numFmtId="0" fontId="0" fillId="0" borderId="0">
      <alignment vertical="center"/>
    </xf>
    <xf numFmtId="0" fontId="0" fillId="0" borderId="0">
      <alignment vertical="center"/>
    </xf>
    <xf numFmtId="0" fontId="32" fillId="0" borderId="0">
      <alignment vertical="center"/>
    </xf>
    <xf numFmtId="0" fontId="0" fillId="0" borderId="0"/>
    <xf numFmtId="0" fontId="32" fillId="0" borderId="0"/>
    <xf numFmtId="0" fontId="32" fillId="0" borderId="0"/>
    <xf numFmtId="0" fontId="0" fillId="0" borderId="0">
      <alignment vertical="center"/>
    </xf>
    <xf numFmtId="0" fontId="35" fillId="0" borderId="0"/>
    <xf numFmtId="0" fontId="32" fillId="0" borderId="0"/>
    <xf numFmtId="0" fontId="32" fillId="0" borderId="0"/>
    <xf numFmtId="0" fontId="32" fillId="0" borderId="0"/>
    <xf numFmtId="0" fontId="0" fillId="0" borderId="0">
      <alignment vertical="center"/>
    </xf>
    <xf numFmtId="43" fontId="1" fillId="0" borderId="0" applyFont="0" applyFill="0" applyBorder="0" applyAlignment="0" applyProtection="0">
      <alignment vertical="center"/>
    </xf>
    <xf numFmtId="43" fontId="32" fillId="0" borderId="0" applyFont="0" applyFill="0" applyBorder="0" applyAlignment="0" applyProtection="0"/>
  </cellStyleXfs>
  <cellXfs count="642">
    <xf numFmtId="0" fontId="0" fillId="0" borderId="0" xfId="0">
      <alignment vertical="center"/>
    </xf>
    <xf numFmtId="0" fontId="1" fillId="0" borderId="0" xfId="62" applyFont="1" applyAlignment="1">
      <alignment horizontal="left" vertical="top"/>
    </xf>
    <xf numFmtId="0" fontId="2" fillId="0" borderId="0" xfId="62" applyFont="1" applyAlignment="1">
      <alignment horizontal="center" vertical="center"/>
    </xf>
    <xf numFmtId="0" fontId="1" fillId="0" borderId="0" xfId="62" applyFont="1">
      <alignment vertical="center"/>
    </xf>
    <xf numFmtId="0" fontId="3" fillId="0" borderId="0" xfId="62" applyFont="1">
      <alignment vertical="center"/>
    </xf>
    <xf numFmtId="0" fontId="4" fillId="0" borderId="0" xfId="62" applyFont="1">
      <alignment vertical="center"/>
    </xf>
    <xf numFmtId="0" fontId="5" fillId="0" borderId="0" xfId="50" applyFont="1" applyBorder="1" applyAlignment="1">
      <alignment horizontal="left" vertical="top" wrapText="1"/>
    </xf>
    <xf numFmtId="0" fontId="1" fillId="0" borderId="0" xfId="50" applyFont="1" applyAlignment="1">
      <alignment horizontal="left" vertical="top"/>
    </xf>
    <xf numFmtId="0" fontId="6" fillId="0" borderId="0" xfId="50" applyFont="1" applyBorder="1" applyAlignment="1">
      <alignment horizontal="center" vertical="center" wrapText="1"/>
    </xf>
    <xf numFmtId="0" fontId="1" fillId="0" borderId="0" xfId="50" applyFont="1">
      <alignment vertical="center"/>
    </xf>
    <xf numFmtId="0" fontId="5" fillId="0" borderId="0" xfId="50" applyFont="1" applyBorder="1" applyAlignment="1">
      <alignment vertical="center" wrapText="1"/>
    </xf>
    <xf numFmtId="0" fontId="5" fillId="0" borderId="0" xfId="50" applyFont="1" applyBorder="1" applyAlignment="1">
      <alignment horizontal="right" vertical="center" wrapText="1"/>
    </xf>
    <xf numFmtId="0" fontId="7" fillId="0" borderId="1" xfId="50" applyFont="1" applyBorder="1" applyAlignment="1">
      <alignment horizontal="center" vertical="center" wrapText="1"/>
    </xf>
    <xf numFmtId="0" fontId="7" fillId="0" borderId="2" xfId="50" applyFont="1" applyBorder="1" applyAlignment="1">
      <alignment horizontal="center" vertical="center" wrapText="1"/>
    </xf>
    <xf numFmtId="0" fontId="7" fillId="0" borderId="3" xfId="50" applyFont="1" applyBorder="1" applyAlignment="1">
      <alignment horizontal="center" vertical="center" wrapText="1"/>
    </xf>
    <xf numFmtId="0" fontId="8" fillId="0" borderId="4" xfId="50" applyFont="1" applyBorder="1" applyAlignment="1">
      <alignment vertical="center" wrapText="1"/>
    </xf>
    <xf numFmtId="0" fontId="8" fillId="0" borderId="5" xfId="50" applyFont="1" applyBorder="1" applyAlignment="1">
      <alignment horizontal="center" vertical="center" wrapText="1"/>
    </xf>
    <xf numFmtId="0" fontId="8" fillId="0" borderId="6" xfId="50" applyFont="1" applyBorder="1" applyAlignment="1">
      <alignment horizontal="center" vertical="center" wrapText="1"/>
    </xf>
    <xf numFmtId="0" fontId="4" fillId="0" borderId="5" xfId="0" applyFont="1" applyBorder="1" applyAlignment="1">
      <alignment horizontal="center" vertical="center"/>
    </xf>
    <xf numFmtId="0" fontId="8" fillId="0" borderId="7" xfId="50" applyFont="1" applyBorder="1" applyAlignment="1">
      <alignment vertical="center" wrapText="1"/>
    </xf>
    <xf numFmtId="0" fontId="8" fillId="0" borderId="8" xfId="50" applyFont="1" applyBorder="1" applyAlignment="1">
      <alignment horizontal="center" vertical="center" wrapText="1"/>
    </xf>
    <xf numFmtId="0" fontId="8" fillId="0" borderId="9" xfId="50" applyFont="1" applyBorder="1" applyAlignment="1">
      <alignment horizontal="center" vertical="center" wrapText="1"/>
    </xf>
    <xf numFmtId="0" fontId="9" fillId="0" borderId="0" xfId="50" applyFont="1" applyBorder="1" applyAlignment="1">
      <alignment vertical="center" wrapText="1"/>
    </xf>
    <xf numFmtId="0" fontId="4" fillId="0" borderId="0" xfId="62" applyFont="1" applyFill="1">
      <alignment vertical="center"/>
    </xf>
    <xf numFmtId="0" fontId="1" fillId="0" borderId="0" xfId="0" applyFont="1" applyAlignment="1">
      <alignment horizontal="left" vertical="top"/>
    </xf>
    <xf numFmtId="0" fontId="2" fillId="0" borderId="0" xfId="0" applyFont="1" applyAlignment="1">
      <alignment horizontal="center" vertical="center"/>
    </xf>
    <xf numFmtId="0" fontId="10" fillId="0" borderId="0" xfId="0" applyFont="1">
      <alignment vertical="center"/>
    </xf>
    <xf numFmtId="0" fontId="11" fillId="0" borderId="0" xfId="0" applyFont="1">
      <alignment vertical="center"/>
    </xf>
    <xf numFmtId="0" fontId="12" fillId="0" borderId="0" xfId="0" applyFont="1">
      <alignment vertical="center"/>
    </xf>
    <xf numFmtId="0" fontId="5" fillId="0" borderId="0" xfId="0" applyFont="1" applyBorder="1" applyAlignment="1">
      <alignment horizontal="left" vertical="top" wrapText="1"/>
    </xf>
    <xf numFmtId="0" fontId="6" fillId="0" borderId="0" xfId="0" applyFont="1" applyBorder="1" applyAlignment="1">
      <alignment horizontal="center" vertical="center" wrapText="1"/>
    </xf>
    <xf numFmtId="0" fontId="5" fillId="0" borderId="0" xfId="0" applyFont="1" applyBorder="1" applyAlignment="1">
      <alignment horizontal="right"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8" fillId="0" borderId="4" xfId="0" applyFont="1" applyBorder="1" applyAlignment="1">
      <alignment horizontal="left"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12" fillId="0" borderId="0" xfId="0" applyFont="1" applyFill="1">
      <alignment vertical="center"/>
    </xf>
    <xf numFmtId="0" fontId="8" fillId="0" borderId="7" xfId="0" applyFont="1" applyBorder="1" applyAlignment="1">
      <alignment horizontal="left" vertical="center" wrapText="1"/>
    </xf>
    <xf numFmtId="0" fontId="9" fillId="0" borderId="8" xfId="0" applyFont="1" applyBorder="1" applyAlignment="1">
      <alignment horizontal="center" vertical="center" wrapTex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0" xfId="0" applyFont="1" applyBorder="1" applyAlignment="1">
      <alignment vertical="center" wrapText="1"/>
    </xf>
    <xf numFmtId="0" fontId="5" fillId="0" borderId="0" xfId="0" applyFont="1" applyBorder="1" applyAlignment="1">
      <alignment vertical="center" wrapText="1"/>
    </xf>
    <xf numFmtId="0" fontId="8" fillId="0" borderId="4" xfId="0" applyFont="1" applyBorder="1" applyAlignment="1">
      <alignment vertical="center" wrapText="1"/>
    </xf>
    <xf numFmtId="176" fontId="9" fillId="0" borderId="5" xfId="0" applyNumberFormat="1" applyFont="1" applyBorder="1" applyAlignment="1">
      <alignment horizontal="center" vertical="center" wrapText="1"/>
    </xf>
    <xf numFmtId="176" fontId="9" fillId="0" borderId="6" xfId="0" applyNumberFormat="1" applyFont="1" applyBorder="1" applyAlignment="1">
      <alignment horizontal="center" vertical="center" wrapText="1"/>
    </xf>
    <xf numFmtId="177" fontId="9" fillId="0" borderId="5" xfId="0" applyNumberFormat="1" applyFont="1" applyBorder="1" applyAlignment="1">
      <alignment horizontal="center" vertical="center" wrapText="1"/>
    </xf>
    <xf numFmtId="177" fontId="9" fillId="0" borderId="6" xfId="0" applyNumberFormat="1" applyFont="1" applyBorder="1" applyAlignment="1">
      <alignment horizontal="center" vertical="center" wrapText="1"/>
    </xf>
    <xf numFmtId="0" fontId="8" fillId="0" borderId="7" xfId="0" applyFont="1" applyBorder="1" applyAlignment="1">
      <alignment vertical="center" wrapText="1"/>
    </xf>
    <xf numFmtId="177" fontId="9" fillId="0" borderId="8" xfId="0" applyNumberFormat="1" applyFont="1" applyBorder="1" applyAlignment="1">
      <alignment horizontal="center" vertical="center" wrapText="1"/>
    </xf>
    <xf numFmtId="177" fontId="9" fillId="0" borderId="9" xfId="0" applyNumberFormat="1" applyFont="1" applyBorder="1" applyAlignment="1">
      <alignment horizontal="center" vertical="center" wrapText="1"/>
    </xf>
    <xf numFmtId="176" fontId="8" fillId="0" borderId="5" xfId="0" applyNumberFormat="1" applyFont="1" applyBorder="1" applyAlignment="1">
      <alignment horizontal="center" vertical="center" wrapText="1"/>
    </xf>
    <xf numFmtId="176" fontId="8" fillId="0" borderId="6" xfId="0" applyNumberFormat="1" applyFont="1" applyBorder="1" applyAlignment="1">
      <alignment horizontal="center" vertical="center" wrapText="1"/>
    </xf>
    <xf numFmtId="177" fontId="12" fillId="0" borderId="0" xfId="0" applyNumberFormat="1" applyFont="1">
      <alignment vertical="center"/>
    </xf>
    <xf numFmtId="176" fontId="8" fillId="0" borderId="5" xfId="0" applyNumberFormat="1" applyFont="1" applyFill="1" applyBorder="1" applyAlignment="1">
      <alignment horizontal="center" vertical="center" wrapText="1"/>
    </xf>
    <xf numFmtId="176" fontId="8" fillId="0" borderId="6" xfId="0" applyNumberFormat="1" applyFont="1" applyFill="1" applyBorder="1" applyAlignment="1">
      <alignment horizontal="center" vertical="center" wrapText="1"/>
    </xf>
    <xf numFmtId="177" fontId="8" fillId="0" borderId="5" xfId="0" applyNumberFormat="1" applyFont="1" applyBorder="1" applyAlignment="1">
      <alignment horizontal="center" vertical="center" wrapText="1"/>
    </xf>
    <xf numFmtId="177" fontId="8" fillId="0" borderId="6" xfId="0" applyNumberFormat="1" applyFont="1" applyBorder="1" applyAlignment="1">
      <alignment horizontal="center" vertical="center" wrapText="1"/>
    </xf>
    <xf numFmtId="177" fontId="8" fillId="0" borderId="8" xfId="0" applyNumberFormat="1" applyFont="1" applyBorder="1" applyAlignment="1">
      <alignment horizontal="center" vertical="center" wrapText="1"/>
    </xf>
    <xf numFmtId="177" fontId="8" fillId="0" borderId="9" xfId="0" applyNumberFormat="1" applyFont="1" applyBorder="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5" fillId="0" borderId="0" xfId="0" applyFont="1" applyFill="1" applyAlignment="1">
      <alignment horizontal="left" vertical="top"/>
    </xf>
    <xf numFmtId="0" fontId="14" fillId="0" borderId="0" xfId="0" applyFont="1" applyFill="1" applyAlignment="1">
      <alignment horizontal="center" vertical="center"/>
    </xf>
    <xf numFmtId="0" fontId="7" fillId="0" borderId="0" xfId="0" applyFont="1" applyFill="1" applyAlignment="1"/>
    <xf numFmtId="0" fontId="15" fillId="0" borderId="0" xfId="0" applyFont="1" applyFill="1" applyAlignment="1">
      <alignment vertical="center"/>
    </xf>
    <xf numFmtId="0" fontId="9" fillId="0" borderId="0" xfId="0" applyFont="1" applyFill="1" applyAlignment="1">
      <alignment vertical="center"/>
    </xf>
    <xf numFmtId="0" fontId="9" fillId="0" borderId="0" xfId="0" applyFont="1" applyFill="1" applyAlignment="1"/>
    <xf numFmtId="0" fontId="5" fillId="0" borderId="0" xfId="64" applyFont="1" applyFill="1" applyAlignment="1">
      <alignment horizontal="left" vertical="top"/>
    </xf>
    <xf numFmtId="176" fontId="5" fillId="0" borderId="0" xfId="55" applyNumberFormat="1" applyFont="1" applyFill="1" applyAlignment="1">
      <alignment horizontal="left" vertical="top"/>
    </xf>
    <xf numFmtId="178" fontId="5" fillId="0" borderId="0" xfId="55" applyNumberFormat="1" applyFont="1" applyFill="1" applyAlignment="1">
      <alignment horizontal="left" vertical="top"/>
    </xf>
    <xf numFmtId="0" fontId="6" fillId="0" borderId="0" xfId="55" applyFont="1" applyFill="1" applyAlignment="1">
      <alignment horizontal="center" vertical="center"/>
    </xf>
    <xf numFmtId="0" fontId="7" fillId="0" borderId="0" xfId="55" applyFont="1" applyFill="1" applyBorder="1">
      <alignment vertical="center"/>
    </xf>
    <xf numFmtId="176" fontId="7" fillId="0" borderId="0" xfId="55" applyNumberFormat="1" applyFont="1" applyFill="1" applyAlignment="1">
      <alignment horizontal="center" vertical="center"/>
    </xf>
    <xf numFmtId="178" fontId="7" fillId="0" borderId="0" xfId="55" applyNumberFormat="1" applyFont="1" applyFill="1" applyAlignment="1"/>
    <xf numFmtId="3" fontId="7" fillId="0" borderId="0" xfId="0" applyNumberFormat="1" applyFont="1" applyFill="1" applyBorder="1" applyAlignment="1" applyProtection="1">
      <alignment horizontal="right" vertical="center"/>
    </xf>
    <xf numFmtId="0" fontId="5" fillId="0" borderId="0" xfId="0" applyFont="1" applyFill="1" applyAlignment="1">
      <alignment horizontal="right" vertical="center"/>
    </xf>
    <xf numFmtId="0" fontId="7" fillId="0" borderId="1" xfId="64" applyFont="1" applyFill="1" applyBorder="1" applyAlignment="1">
      <alignment horizontal="center" vertical="center"/>
    </xf>
    <xf numFmtId="176" fontId="7" fillId="0" borderId="2" xfId="64" applyNumberFormat="1" applyFont="1" applyFill="1" applyBorder="1" applyAlignment="1">
      <alignment horizontal="center" vertical="center"/>
    </xf>
    <xf numFmtId="0" fontId="7" fillId="0" borderId="2" xfId="64" applyFont="1" applyFill="1" applyBorder="1" applyAlignment="1">
      <alignment horizontal="center" vertical="center"/>
    </xf>
    <xf numFmtId="176" fontId="7" fillId="0" borderId="3" xfId="64" applyNumberFormat="1" applyFont="1" applyFill="1" applyBorder="1" applyAlignment="1">
      <alignment horizontal="center" vertical="center"/>
    </xf>
    <xf numFmtId="0" fontId="13" fillId="0" borderId="4" xfId="64" applyFont="1" applyFill="1" applyBorder="1" applyAlignment="1">
      <alignment horizontal="center" vertical="center"/>
    </xf>
    <xf numFmtId="176" fontId="16" fillId="0" borderId="5" xfId="64" applyNumberFormat="1" applyFont="1" applyFill="1" applyBorder="1" applyAlignment="1">
      <alignment horizontal="center" vertical="center"/>
    </xf>
    <xf numFmtId="176" fontId="16" fillId="0" borderId="5" xfId="55" applyNumberFormat="1" applyFont="1" applyFill="1" applyBorder="1" applyAlignment="1">
      <alignment horizontal="center" vertical="center"/>
    </xf>
    <xf numFmtId="179" fontId="16" fillId="0" borderId="5" xfId="55" applyNumberFormat="1" applyFont="1" applyFill="1" applyBorder="1" applyAlignment="1">
      <alignment horizontal="center" vertical="center"/>
    </xf>
    <xf numFmtId="0" fontId="13" fillId="0" borderId="5" xfId="64" applyFont="1" applyFill="1" applyBorder="1" applyAlignment="1">
      <alignment horizontal="center" vertical="center"/>
    </xf>
    <xf numFmtId="179" fontId="16" fillId="0" borderId="6" xfId="55" applyNumberFormat="1" applyFont="1" applyFill="1" applyBorder="1" applyAlignment="1">
      <alignment horizontal="center" vertical="center"/>
    </xf>
    <xf numFmtId="0" fontId="13" fillId="0" borderId="4" xfId="55" applyFont="1" applyFill="1" applyBorder="1" applyAlignment="1">
      <alignment vertical="center"/>
    </xf>
    <xf numFmtId="178" fontId="13" fillId="0" borderId="5" xfId="55" applyNumberFormat="1" applyFont="1" applyFill="1" applyBorder="1" applyAlignment="1">
      <alignment vertical="center"/>
    </xf>
    <xf numFmtId="176" fontId="9" fillId="0" borderId="5" xfId="55" applyNumberFormat="1" applyFont="1" applyFill="1" applyBorder="1" applyAlignment="1">
      <alignment horizontal="center" vertical="center"/>
    </xf>
    <xf numFmtId="0" fontId="9" fillId="0" borderId="4" xfId="55" applyNumberFormat="1" applyFont="1" applyFill="1" applyBorder="1" applyAlignment="1">
      <alignment vertical="center" wrapText="1"/>
    </xf>
    <xf numFmtId="0" fontId="9" fillId="0" borderId="5" xfId="53" applyNumberFormat="1" applyFont="1" applyFill="1" applyBorder="1" applyAlignment="1">
      <alignment horizontal="center" vertical="center" wrapText="1"/>
    </xf>
    <xf numFmtId="176" fontId="9" fillId="0" borderId="5" xfId="53" applyNumberFormat="1" applyFont="1" applyBorder="1" applyAlignment="1">
      <alignment horizontal="center" vertical="center"/>
    </xf>
    <xf numFmtId="0" fontId="9" fillId="0" borderId="5" xfId="55" applyNumberFormat="1" applyFont="1" applyFill="1" applyBorder="1" applyAlignment="1">
      <alignment vertical="center" wrapText="1"/>
    </xf>
    <xf numFmtId="0" fontId="9" fillId="0" borderId="5" xfId="0" applyFont="1" applyFill="1" applyBorder="1" applyAlignment="1">
      <alignment horizontal="center" vertical="center"/>
    </xf>
    <xf numFmtId="0" fontId="9" fillId="0" borderId="5" xfId="53" applyNumberFormat="1" applyFont="1" applyBorder="1" applyAlignment="1">
      <alignment horizontal="center" vertical="center" wrapText="1"/>
    </xf>
    <xf numFmtId="0" fontId="9" fillId="0" borderId="4" xfId="55" applyFont="1" applyFill="1" applyBorder="1" applyAlignment="1">
      <alignment vertical="center"/>
    </xf>
    <xf numFmtId="176" fontId="9" fillId="0" borderId="5" xfId="53" applyNumberFormat="1" applyFont="1" applyFill="1" applyBorder="1" applyAlignment="1">
      <alignment horizontal="center" vertical="center"/>
    </xf>
    <xf numFmtId="0" fontId="9" fillId="0" borderId="5" xfId="55" applyFont="1" applyFill="1" applyBorder="1" applyAlignment="1">
      <alignment vertical="center"/>
    </xf>
    <xf numFmtId="176" fontId="16" fillId="0" borderId="5" xfId="53" applyNumberFormat="1" applyFont="1" applyFill="1" applyBorder="1" applyAlignment="1">
      <alignment horizontal="center" vertical="center"/>
    </xf>
    <xf numFmtId="0" fontId="13" fillId="0" borderId="5" xfId="55" applyFont="1" applyFill="1" applyBorder="1" applyAlignment="1">
      <alignment vertical="center"/>
    </xf>
    <xf numFmtId="179" fontId="9" fillId="0" borderId="6" xfId="55" applyNumberFormat="1" applyFont="1" applyFill="1" applyBorder="1" applyAlignment="1">
      <alignment horizontal="center" vertical="center"/>
    </xf>
    <xf numFmtId="0" fontId="9" fillId="0" borderId="7" xfId="55" applyFont="1" applyFill="1" applyBorder="1" applyAlignment="1">
      <alignment vertical="center"/>
    </xf>
    <xf numFmtId="176" fontId="9" fillId="0" borderId="8" xfId="53" applyNumberFormat="1" applyFont="1" applyFill="1" applyBorder="1" applyAlignment="1">
      <alignment horizontal="center" vertical="center"/>
    </xf>
    <xf numFmtId="176" fontId="9" fillId="0" borderId="8" xfId="53" applyNumberFormat="1" applyFont="1" applyBorder="1" applyAlignment="1">
      <alignment horizontal="center" vertical="center"/>
    </xf>
    <xf numFmtId="179" fontId="16" fillId="0" borderId="8" xfId="55" applyNumberFormat="1" applyFont="1" applyFill="1" applyBorder="1" applyAlignment="1">
      <alignment horizontal="center" vertical="center"/>
    </xf>
    <xf numFmtId="178" fontId="9" fillId="0" borderId="8" xfId="55" applyNumberFormat="1" applyFont="1" applyFill="1" applyBorder="1" applyAlignment="1">
      <alignment vertical="center"/>
    </xf>
    <xf numFmtId="176" fontId="9" fillId="0" borderId="8" xfId="55" applyNumberFormat="1" applyFont="1" applyFill="1" applyBorder="1" applyAlignment="1">
      <alignment horizontal="center" vertical="center"/>
    </xf>
    <xf numFmtId="0" fontId="9" fillId="0" borderId="8" xfId="0" applyFont="1" applyFill="1" applyBorder="1" applyAlignment="1">
      <alignment horizontal="center" vertical="center"/>
    </xf>
    <xf numFmtId="179" fontId="9" fillId="0" borderId="9" xfId="55" applyNumberFormat="1" applyFont="1" applyFill="1" applyBorder="1" applyAlignment="1">
      <alignment horizontal="center" vertical="center"/>
    </xf>
    <xf numFmtId="0" fontId="17" fillId="0" borderId="0" xfId="0" applyFont="1" applyFill="1" applyAlignment="1">
      <alignment horizontal="center" vertical="center"/>
    </xf>
    <xf numFmtId="0" fontId="5" fillId="0" borderId="0" xfId="0" applyFont="1" applyFill="1" applyAlignment="1"/>
    <xf numFmtId="0" fontId="18" fillId="0" borderId="0" xfId="0" applyFont="1" applyFill="1" applyAlignment="1">
      <alignment vertical="center"/>
    </xf>
    <xf numFmtId="176" fontId="18" fillId="0" borderId="0" xfId="0" applyNumberFormat="1" applyFont="1" applyFill="1" applyAlignment="1"/>
    <xf numFmtId="178" fontId="18" fillId="0" borderId="0" xfId="0" applyNumberFormat="1" applyFont="1" applyFill="1" applyAlignment="1">
      <alignment vertical="center"/>
    </xf>
    <xf numFmtId="176" fontId="9" fillId="0" borderId="0" xfId="0" applyNumberFormat="1" applyFont="1" applyFill="1" applyAlignment="1">
      <alignment horizontal="right"/>
    </xf>
    <xf numFmtId="0" fontId="18" fillId="0" borderId="0" xfId="0" applyFont="1" applyFill="1" applyAlignment="1"/>
    <xf numFmtId="0" fontId="10" fillId="0" borderId="0" xfId="62" applyFont="1" applyFill="1" applyAlignment="1">
      <alignment horizontal="left" vertical="top"/>
    </xf>
    <xf numFmtId="0" fontId="19" fillId="0" borderId="0" xfId="62" applyFont="1" applyFill="1" applyAlignment="1">
      <alignment horizontal="center" vertical="center"/>
    </xf>
    <xf numFmtId="0" fontId="10" fillId="0" borderId="0" xfId="62" applyFont="1" applyFill="1" applyBorder="1" applyAlignment="1">
      <alignment horizontal="center" vertical="center"/>
    </xf>
    <xf numFmtId="180" fontId="5" fillId="0" borderId="0" xfId="0" applyNumberFormat="1" applyFont="1" applyFill="1" applyBorder="1" applyAlignment="1" applyProtection="1">
      <alignment horizontal="right" vertical="center"/>
      <protection locked="0"/>
    </xf>
    <xf numFmtId="0" fontId="7" fillId="0" borderId="1" xfId="0" applyFont="1" applyFill="1" applyBorder="1" applyAlignment="1">
      <alignment horizontal="center" vertical="center"/>
    </xf>
    <xf numFmtId="176" fontId="7" fillId="0" borderId="2" xfId="0" applyNumberFormat="1" applyFont="1" applyFill="1" applyBorder="1" applyAlignment="1">
      <alignment horizontal="center" vertical="center"/>
    </xf>
    <xf numFmtId="0" fontId="7" fillId="0" borderId="2" xfId="0" applyFont="1" applyFill="1" applyBorder="1" applyAlignment="1">
      <alignment horizontal="center" vertical="center"/>
    </xf>
    <xf numFmtId="176" fontId="7" fillId="0" borderId="3" xfId="0" applyNumberFormat="1" applyFont="1" applyFill="1" applyBorder="1" applyAlignment="1">
      <alignment horizontal="center" vertical="center"/>
    </xf>
    <xf numFmtId="0" fontId="20" fillId="2" borderId="4" xfId="62" applyFont="1" applyFill="1" applyBorder="1">
      <alignment vertical="center"/>
    </xf>
    <xf numFmtId="180" fontId="13" fillId="2" borderId="5" xfId="0" applyNumberFormat="1" applyFont="1" applyFill="1" applyBorder="1" applyAlignment="1" applyProtection="1">
      <alignment vertical="center"/>
    </xf>
    <xf numFmtId="0" fontId="20" fillId="2" borderId="5" xfId="62" applyFont="1" applyFill="1" applyBorder="1">
      <alignment vertical="center"/>
    </xf>
    <xf numFmtId="180" fontId="13" fillId="2" borderId="6" xfId="0" applyNumberFormat="1" applyFont="1" applyFill="1" applyBorder="1" applyAlignment="1" applyProtection="1">
      <alignment vertical="center"/>
    </xf>
    <xf numFmtId="3" fontId="21" fillId="0" borderId="4" xfId="0" applyNumberFormat="1" applyFont="1" applyFill="1" applyBorder="1" applyAlignment="1" applyProtection="1">
      <alignment vertical="center"/>
    </xf>
    <xf numFmtId="180" fontId="12" fillId="0" borderId="5" xfId="0" applyNumberFormat="1" applyFont="1" applyBorder="1" applyAlignment="1">
      <alignment vertical="center"/>
    </xf>
    <xf numFmtId="3" fontId="21" fillId="2" borderId="5" xfId="0" applyNumberFormat="1" applyFont="1" applyFill="1" applyBorder="1" applyAlignment="1" applyProtection="1">
      <alignment vertical="center"/>
    </xf>
    <xf numFmtId="176" fontId="9" fillId="2" borderId="6" xfId="0" applyNumberFormat="1" applyFont="1" applyFill="1" applyBorder="1" applyAlignment="1">
      <alignment horizontal="right" vertical="center"/>
    </xf>
    <xf numFmtId="180" fontId="21" fillId="2" borderId="5" xfId="0" applyNumberFormat="1" applyFont="1" applyFill="1" applyBorder="1" applyAlignment="1" applyProtection="1">
      <alignment vertical="center"/>
    </xf>
    <xf numFmtId="180" fontId="21" fillId="2" borderId="6" xfId="0" applyNumberFormat="1" applyFont="1" applyFill="1" applyBorder="1" applyAlignment="1" applyProtection="1">
      <alignment vertical="center"/>
    </xf>
    <xf numFmtId="3" fontId="21" fillId="2" borderId="4" xfId="0" applyNumberFormat="1" applyFont="1" applyFill="1" applyBorder="1" applyAlignment="1" applyProtection="1">
      <alignment vertical="center"/>
    </xf>
    <xf numFmtId="0" fontId="18" fillId="0" borderId="7" xfId="0" applyFont="1" applyFill="1" applyBorder="1" applyAlignment="1">
      <alignment vertical="center"/>
    </xf>
    <xf numFmtId="176" fontId="18" fillId="0" borderId="8" xfId="0" applyNumberFormat="1" applyFont="1" applyFill="1" applyBorder="1" applyAlignment="1"/>
    <xf numFmtId="3" fontId="21" fillId="2" borderId="8" xfId="0" applyNumberFormat="1" applyFont="1" applyFill="1" applyBorder="1" applyAlignment="1" applyProtection="1">
      <alignment vertical="center"/>
    </xf>
    <xf numFmtId="180" fontId="21" fillId="2" borderId="9" xfId="0" applyNumberFormat="1" applyFont="1" applyFill="1" applyBorder="1" applyAlignment="1" applyProtection="1">
      <alignment vertical="center"/>
    </xf>
    <xf numFmtId="0" fontId="12" fillId="0" borderId="0" xfId="56" applyFont="1" applyFill="1" applyBorder="1" applyAlignment="1">
      <alignment horizontal="left" vertical="center" wrapText="1"/>
    </xf>
    <xf numFmtId="0" fontId="5" fillId="0" borderId="0" xfId="50" applyFont="1" applyFill="1" applyAlignment="1">
      <alignment horizontal="left" vertical="top"/>
    </xf>
    <xf numFmtId="0" fontId="17" fillId="0" borderId="0" xfId="50" applyFont="1" applyFill="1" applyAlignment="1">
      <alignment horizontal="center" vertical="center"/>
    </xf>
    <xf numFmtId="0" fontId="5" fillId="0" borderId="0" xfId="50" applyFont="1" applyFill="1" applyAlignment="1"/>
    <xf numFmtId="0" fontId="7" fillId="0" borderId="0" xfId="50" applyFont="1" applyFill="1" applyAlignment="1">
      <alignment horizontal="center" vertical="center"/>
    </xf>
    <xf numFmtId="0" fontId="12" fillId="0" borderId="0" xfId="50" applyFont="1">
      <alignment vertical="center"/>
    </xf>
    <xf numFmtId="0" fontId="12" fillId="0" borderId="0" xfId="50" applyFont="1" applyFill="1" applyAlignment="1">
      <alignment horizontal="left" vertical="center"/>
    </xf>
    <xf numFmtId="0" fontId="12" fillId="0" borderId="0" xfId="50" applyFont="1" applyFill="1">
      <alignment vertical="center"/>
    </xf>
    <xf numFmtId="0" fontId="12" fillId="0" borderId="0" xfId="50" applyFont="1" applyFill="1" applyAlignment="1">
      <alignment horizontal="center" vertical="center"/>
    </xf>
    <xf numFmtId="0" fontId="10" fillId="0" borderId="0" xfId="50" applyFont="1" applyFill="1" applyAlignment="1">
      <alignment horizontal="left" vertical="top"/>
    </xf>
    <xf numFmtId="0" fontId="19" fillId="0" borderId="0" xfId="50" applyFont="1" applyFill="1" applyAlignment="1">
      <alignment horizontal="center" vertical="center"/>
    </xf>
    <xf numFmtId="0" fontId="5" fillId="0" borderId="0" xfId="50" applyFont="1" applyFill="1" applyAlignment="1">
      <alignment horizontal="left"/>
    </xf>
    <xf numFmtId="0" fontId="10" fillId="0" borderId="0" xfId="50" applyFont="1" applyFill="1" applyBorder="1" applyAlignment="1">
      <alignment horizontal="center" vertical="center" wrapText="1"/>
    </xf>
    <xf numFmtId="180" fontId="5" fillId="0" borderId="0" xfId="50" applyNumberFormat="1" applyFont="1" applyFill="1" applyBorder="1" applyAlignment="1" applyProtection="1">
      <alignment horizontal="right" vertical="center"/>
      <protection locked="0"/>
    </xf>
    <xf numFmtId="0" fontId="7" fillId="0" borderId="5" xfId="50" applyFont="1" applyFill="1" applyBorder="1" applyAlignment="1">
      <alignment horizontal="center" vertical="center"/>
    </xf>
    <xf numFmtId="0" fontId="7" fillId="0" borderId="5" xfId="50" applyFont="1" applyFill="1" applyBorder="1" applyAlignment="1">
      <alignment horizontal="center" vertical="center" wrapText="1"/>
    </xf>
    <xf numFmtId="0" fontId="21" fillId="0" borderId="5" xfId="0" applyNumberFormat="1" applyFont="1" applyFill="1" applyBorder="1" applyAlignment="1" applyProtection="1">
      <alignment horizontal="left" vertical="center"/>
    </xf>
    <xf numFmtId="0" fontId="22" fillId="0" borderId="5" xfId="0" applyNumberFormat="1" applyFont="1" applyFill="1" applyBorder="1" applyAlignment="1" applyProtection="1">
      <alignment horizontal="left" vertical="center"/>
    </xf>
    <xf numFmtId="3" fontId="21" fillId="0" borderId="5" xfId="0" applyNumberFormat="1" applyFont="1" applyFill="1" applyBorder="1" applyAlignment="1" applyProtection="1">
      <alignment horizontal="right" vertical="center"/>
    </xf>
    <xf numFmtId="0" fontId="12" fillId="0" borderId="5" xfId="0" applyFont="1" applyFill="1" applyBorder="1">
      <alignment vertical="center"/>
    </xf>
    <xf numFmtId="0" fontId="10" fillId="0" borderId="0" xfId="0" applyFont="1" applyFill="1" applyAlignment="1">
      <alignment horizontal="left" vertical="top"/>
    </xf>
    <xf numFmtId="0" fontId="23" fillId="0" borderId="0" xfId="0" applyFont="1" applyFill="1" applyAlignment="1">
      <alignment horizontal="center" vertical="center"/>
    </xf>
    <xf numFmtId="0" fontId="10" fillId="0" borderId="0" xfId="0" applyFont="1" applyFill="1">
      <alignment vertical="center"/>
    </xf>
    <xf numFmtId="0" fontId="11" fillId="0" borderId="0" xfId="0" applyFont="1" applyFill="1">
      <alignment vertical="center"/>
    </xf>
    <xf numFmtId="0" fontId="24" fillId="0" borderId="0" xfId="0" applyFont="1" applyFill="1">
      <alignment vertical="center"/>
    </xf>
    <xf numFmtId="0" fontId="12" fillId="0" borderId="0" xfId="0" applyFont="1" applyFill="1" applyAlignment="1">
      <alignment horizontal="center" vertical="center"/>
    </xf>
    <xf numFmtId="179" fontId="12" fillId="0" borderId="0" xfId="0" applyNumberFormat="1" applyFont="1" applyFill="1">
      <alignment vertical="center"/>
    </xf>
    <xf numFmtId="179" fontId="10" fillId="0" borderId="0" xfId="0" applyNumberFormat="1" applyFont="1" applyFill="1" applyAlignment="1">
      <alignment horizontal="left" vertical="top"/>
    </xf>
    <xf numFmtId="0" fontId="19" fillId="0" borderId="0" xfId="0" applyFont="1" applyFill="1" applyAlignment="1">
      <alignment horizontal="center" vertical="center"/>
    </xf>
    <xf numFmtId="0" fontId="10" fillId="0" borderId="0" xfId="0" applyFont="1" applyFill="1" applyAlignment="1">
      <alignment horizontal="center" vertical="center"/>
    </xf>
    <xf numFmtId="0" fontId="10" fillId="0" borderId="0" xfId="0" applyFont="1" applyFill="1" applyBorder="1" applyAlignment="1">
      <alignment horizontal="right" vertical="center"/>
    </xf>
    <xf numFmtId="0" fontId="25" fillId="0" borderId="1" xfId="0" applyFont="1" applyFill="1" applyBorder="1" applyAlignment="1">
      <alignment horizontal="center" vertical="center"/>
    </xf>
    <xf numFmtId="0" fontId="25" fillId="0" borderId="2" xfId="0" applyFont="1" applyFill="1" applyBorder="1" applyAlignment="1">
      <alignment horizontal="center" vertical="center" wrapText="1"/>
    </xf>
    <xf numFmtId="0" fontId="25" fillId="0" borderId="2" xfId="0" applyFont="1" applyFill="1" applyBorder="1" applyAlignment="1">
      <alignment horizontal="center" vertical="center"/>
    </xf>
    <xf numFmtId="179" fontId="25" fillId="0" borderId="3" xfId="0" applyNumberFormat="1" applyFont="1" applyFill="1" applyBorder="1" applyAlignment="1">
      <alignment horizontal="center" vertical="center" wrapText="1"/>
    </xf>
    <xf numFmtId="0" fontId="26" fillId="0" borderId="4" xfId="0" applyFont="1" applyFill="1" applyBorder="1" applyAlignment="1">
      <alignment horizontal="center" vertical="center"/>
    </xf>
    <xf numFmtId="0" fontId="26" fillId="0" borderId="5" xfId="0" applyFont="1" applyFill="1" applyBorder="1" applyAlignment="1">
      <alignment horizontal="center" vertical="center"/>
    </xf>
    <xf numFmtId="179" fontId="26" fillId="0" borderId="5" xfId="0" applyNumberFormat="1" applyFont="1" applyFill="1" applyBorder="1" applyAlignment="1">
      <alignment horizontal="center" vertical="center"/>
    </xf>
    <xf numFmtId="0" fontId="27" fillId="0" borderId="5" xfId="0" applyFont="1" applyFill="1" applyBorder="1" applyAlignment="1">
      <alignment horizontal="center" vertical="center"/>
    </xf>
    <xf numFmtId="176" fontId="26" fillId="0" borderId="5" xfId="0" applyNumberFormat="1" applyFont="1" applyFill="1" applyBorder="1" applyAlignment="1">
      <alignment horizontal="center" vertical="center"/>
    </xf>
    <xf numFmtId="179" fontId="24" fillId="0" borderId="6" xfId="0" applyNumberFormat="1" applyFont="1" applyFill="1" applyBorder="1" applyAlignment="1">
      <alignment horizontal="center" vertical="center"/>
    </xf>
    <xf numFmtId="176" fontId="24" fillId="0" borderId="0" xfId="0" applyNumberFormat="1" applyFont="1" applyFill="1">
      <alignment vertical="center"/>
    </xf>
    <xf numFmtId="0" fontId="27" fillId="0" borderId="4" xfId="0" applyFont="1" applyFill="1" applyBorder="1" applyAlignment="1">
      <alignment horizontal="left" vertical="center" wrapText="1"/>
    </xf>
    <xf numFmtId="0" fontId="27" fillId="0" borderId="5" xfId="0" applyFont="1" applyFill="1" applyBorder="1" applyAlignment="1">
      <alignment horizontal="left" vertical="center" wrapText="1"/>
    </xf>
    <xf numFmtId="3" fontId="21" fillId="0" borderId="4" xfId="0" applyNumberFormat="1" applyFont="1" applyFill="1" applyBorder="1" applyAlignment="1" applyProtection="1">
      <alignment vertical="center" wrapText="1" shrinkToFit="1"/>
    </xf>
    <xf numFmtId="180" fontId="21" fillId="0" borderId="5" xfId="61" applyNumberFormat="1" applyFont="1" applyBorder="1" applyAlignment="1">
      <alignment horizontal="center" vertical="center"/>
    </xf>
    <xf numFmtId="180" fontId="9" fillId="0" borderId="5" xfId="50" applyNumberFormat="1" applyFont="1" applyFill="1" applyBorder="1" applyAlignment="1">
      <alignment horizontal="center" vertical="center" wrapText="1"/>
    </xf>
    <xf numFmtId="179" fontId="28" fillId="0" borderId="5" xfId="0" applyNumberFormat="1" applyFont="1" applyFill="1" applyBorder="1" applyAlignment="1">
      <alignment horizontal="center" vertical="center"/>
    </xf>
    <xf numFmtId="0" fontId="28" fillId="0" borderId="5" xfId="0" applyFont="1" applyFill="1" applyBorder="1" applyAlignment="1">
      <alignment horizontal="left" vertical="center" wrapText="1"/>
    </xf>
    <xf numFmtId="176" fontId="28" fillId="0" borderId="5" xfId="0" applyNumberFormat="1" applyFont="1" applyFill="1" applyBorder="1" applyAlignment="1">
      <alignment horizontal="center" vertical="center"/>
    </xf>
    <xf numFmtId="179" fontId="12" fillId="0" borderId="6" xfId="0" applyNumberFormat="1" applyFont="1" applyFill="1" applyBorder="1" applyAlignment="1">
      <alignment horizontal="center" vertical="center"/>
    </xf>
    <xf numFmtId="176" fontId="29" fillId="0" borderId="5" xfId="0" applyNumberFormat="1" applyFont="1" applyFill="1" applyBorder="1" applyAlignment="1">
      <alignment horizontal="center" vertical="center"/>
    </xf>
    <xf numFmtId="0" fontId="29" fillId="0" borderId="5" xfId="0" applyFont="1" applyFill="1" applyBorder="1" applyAlignment="1">
      <alignment horizontal="center" vertical="center"/>
    </xf>
    <xf numFmtId="0" fontId="12" fillId="0" borderId="5" xfId="0" applyNumberFormat="1" applyFont="1" applyBorder="1" applyAlignment="1">
      <alignment horizontal="center" vertical="center"/>
    </xf>
    <xf numFmtId="3" fontId="21" fillId="0" borderId="5" xfId="0" applyNumberFormat="1" applyFont="1" applyFill="1" applyBorder="1" applyAlignment="1" applyProtection="1">
      <alignment horizontal="left" vertical="center" wrapText="1"/>
    </xf>
    <xf numFmtId="0" fontId="28" fillId="0" borderId="4" xfId="0" applyFont="1" applyFill="1" applyBorder="1" applyAlignment="1">
      <alignment horizontal="left" vertical="center" wrapText="1" shrinkToFit="1"/>
    </xf>
    <xf numFmtId="180" fontId="21" fillId="0" borderId="4" xfId="61" applyNumberFormat="1" applyFont="1" applyBorder="1" applyAlignment="1">
      <alignment vertical="center" shrinkToFit="1"/>
    </xf>
    <xf numFmtId="0" fontId="27" fillId="0" borderId="4" xfId="0" applyFont="1" applyFill="1" applyBorder="1" applyAlignment="1">
      <alignment horizontal="left" vertical="center"/>
    </xf>
    <xf numFmtId="0" fontId="28" fillId="0" borderId="4" xfId="0" applyFont="1" applyFill="1" applyBorder="1" applyAlignment="1">
      <alignment horizontal="left" vertical="center" wrapText="1"/>
    </xf>
    <xf numFmtId="0" fontId="28" fillId="0" borderId="5" xfId="0" applyFont="1" applyFill="1" applyBorder="1" applyAlignment="1">
      <alignment horizontal="center" vertical="center"/>
    </xf>
    <xf numFmtId="0" fontId="28" fillId="0" borderId="4" xfId="0" applyFont="1" applyFill="1" applyBorder="1" applyAlignment="1">
      <alignment horizontal="left" vertical="center"/>
    </xf>
    <xf numFmtId="0" fontId="28" fillId="0" borderId="7" xfId="0" applyFont="1" applyFill="1" applyBorder="1" applyAlignment="1">
      <alignment horizontal="left" vertical="center"/>
    </xf>
    <xf numFmtId="0" fontId="30" fillId="0" borderId="8" xfId="0" applyFont="1" applyFill="1" applyBorder="1">
      <alignment vertical="center"/>
    </xf>
    <xf numFmtId="0" fontId="28" fillId="0" borderId="8" xfId="0" applyFont="1" applyFill="1" applyBorder="1" applyAlignment="1">
      <alignment horizontal="center" vertical="center"/>
    </xf>
    <xf numFmtId="179" fontId="28" fillId="0" borderId="8" xfId="0" applyNumberFormat="1" applyFont="1" applyFill="1" applyBorder="1" applyAlignment="1">
      <alignment horizontal="center" vertical="center"/>
    </xf>
    <xf numFmtId="0" fontId="28" fillId="0" borderId="8" xfId="0" applyFont="1" applyFill="1" applyBorder="1" applyAlignment="1">
      <alignment horizontal="left" vertical="center" wrapText="1"/>
    </xf>
    <xf numFmtId="179" fontId="12" fillId="0" borderId="9" xfId="0" applyNumberFormat="1" applyFont="1" applyFill="1" applyBorder="1" applyAlignment="1">
      <alignment horizontal="center" vertical="center"/>
    </xf>
    <xf numFmtId="0" fontId="5" fillId="0" borderId="0" xfId="0" applyFont="1" applyFill="1">
      <alignment vertical="center"/>
    </xf>
    <xf numFmtId="0" fontId="7" fillId="0" borderId="0" xfId="0" applyFont="1" applyFill="1">
      <alignment vertical="center"/>
    </xf>
    <xf numFmtId="0" fontId="16" fillId="0" borderId="0" xfId="0" applyFont="1" applyFill="1">
      <alignment vertical="center"/>
    </xf>
    <xf numFmtId="0" fontId="9" fillId="0" borderId="0" xfId="0" applyFont="1" applyFill="1">
      <alignment vertical="center"/>
    </xf>
    <xf numFmtId="0" fontId="5" fillId="0" borderId="0" xfId="62" applyFont="1" applyFill="1" applyAlignment="1">
      <alignment horizontal="left" vertical="top"/>
    </xf>
    <xf numFmtId="0" fontId="6" fillId="0" borderId="0" xfId="62" applyFont="1" applyFill="1" applyAlignment="1">
      <alignment horizontal="center" vertical="center"/>
    </xf>
    <xf numFmtId="0" fontId="5" fillId="0" borderId="0" xfId="62" applyFont="1" applyFill="1" applyBorder="1" applyAlignment="1">
      <alignment horizontal="right" vertical="center"/>
    </xf>
    <xf numFmtId="0" fontId="5" fillId="0" borderId="0" xfId="62" applyFont="1" applyFill="1" applyBorder="1" applyAlignment="1">
      <alignment horizontal="center" vertical="center"/>
    </xf>
    <xf numFmtId="14" fontId="7" fillId="0" borderId="1" xfId="63" applyNumberFormat="1" applyFont="1" applyFill="1" applyBorder="1" applyAlignment="1" applyProtection="1">
      <alignment horizontal="center" vertical="center"/>
      <protection locked="0"/>
    </xf>
    <xf numFmtId="14" fontId="7" fillId="0" borderId="2" xfId="63" applyNumberFormat="1" applyFont="1" applyFill="1" applyBorder="1" applyAlignment="1" applyProtection="1">
      <alignment horizontal="center" vertical="center"/>
      <protection locked="0"/>
    </xf>
    <xf numFmtId="176" fontId="7" fillId="0" borderId="3" xfId="63" applyNumberFormat="1" applyFont="1" applyFill="1" applyBorder="1" applyAlignment="1" applyProtection="1">
      <alignment horizontal="center" vertical="center" wrapText="1"/>
      <protection locked="0"/>
    </xf>
    <xf numFmtId="0" fontId="9" fillId="0" borderId="4" xfId="62" applyFont="1" applyFill="1" applyBorder="1">
      <alignment vertical="center"/>
    </xf>
    <xf numFmtId="0" fontId="13" fillId="0" borderId="5" xfId="62" applyFont="1" applyFill="1" applyBorder="1" applyAlignment="1">
      <alignment horizontal="center" vertical="center"/>
    </xf>
    <xf numFmtId="176" fontId="13" fillId="0" borderId="6" xfId="62" applyNumberFormat="1" applyFont="1" applyFill="1" applyBorder="1" applyAlignment="1">
      <alignment horizontal="center" vertical="center"/>
    </xf>
    <xf numFmtId="180" fontId="21" fillId="0" borderId="4" xfId="1" applyNumberFormat="1" applyFont="1" applyFill="1" applyBorder="1" applyAlignment="1">
      <alignment horizontal="center" vertical="center"/>
    </xf>
    <xf numFmtId="0" fontId="21" fillId="0" borderId="5" xfId="0" applyFont="1" applyFill="1" applyBorder="1" applyAlignment="1">
      <alignment horizontal="center" vertical="center"/>
    </xf>
    <xf numFmtId="176" fontId="21" fillId="2" borderId="6" xfId="62" applyNumberFormat="1" applyFont="1" applyFill="1" applyBorder="1" applyAlignment="1">
      <alignment horizontal="center" vertical="center"/>
    </xf>
    <xf numFmtId="180" fontId="21" fillId="2" borderId="4" xfId="1" applyNumberFormat="1" applyFont="1" applyFill="1" applyBorder="1" applyAlignment="1">
      <alignment horizontal="center" vertical="center"/>
    </xf>
    <xf numFmtId="181" fontId="21" fillId="2" borderId="5" xfId="0" applyNumberFormat="1" applyFont="1" applyFill="1" applyBorder="1" applyAlignment="1">
      <alignment horizontal="center" vertical="center"/>
    </xf>
    <xf numFmtId="0" fontId="21" fillId="2" borderId="5" xfId="0" applyFont="1" applyFill="1" applyBorder="1" applyAlignment="1">
      <alignment horizontal="center" vertical="center"/>
    </xf>
    <xf numFmtId="0" fontId="21" fillId="2" borderId="5" xfId="62" applyFont="1" applyFill="1" applyBorder="1" applyAlignment="1">
      <alignment horizontal="center" vertical="center"/>
    </xf>
    <xf numFmtId="180" fontId="21" fillId="2" borderId="7" xfId="1" applyNumberFormat="1" applyFont="1" applyFill="1" applyBorder="1" applyAlignment="1">
      <alignment horizontal="center" vertical="center"/>
    </xf>
    <xf numFmtId="181" fontId="21" fillId="2" borderId="8" xfId="0" applyNumberFormat="1" applyFont="1" applyFill="1" applyBorder="1" applyAlignment="1">
      <alignment horizontal="center" vertical="center"/>
    </xf>
    <xf numFmtId="176" fontId="21" fillId="2" borderId="9" xfId="62" applyNumberFormat="1" applyFont="1" applyFill="1" applyBorder="1" applyAlignment="1">
      <alignment horizontal="center" vertical="center"/>
    </xf>
    <xf numFmtId="0" fontId="5" fillId="0" borderId="0" xfId="65" applyFont="1" applyFill="1" applyAlignment="1">
      <alignment horizontal="left" vertical="top"/>
    </xf>
    <xf numFmtId="0" fontId="17" fillId="0" borderId="0" xfId="65" applyFont="1" applyFill="1" applyAlignment="1">
      <alignment horizontal="center" vertical="center"/>
    </xf>
    <xf numFmtId="0" fontId="5" fillId="0" borderId="0" xfId="65" applyFont="1" applyFill="1"/>
    <xf numFmtId="0" fontId="7" fillId="0" borderId="0" xfId="65" applyFont="1" applyFill="1"/>
    <xf numFmtId="176" fontId="18" fillId="0" borderId="0" xfId="65" applyNumberFormat="1" applyFont="1" applyFill="1" applyAlignment="1">
      <alignment horizontal="right"/>
    </xf>
    <xf numFmtId="180" fontId="18" fillId="0" borderId="0" xfId="65" applyNumberFormat="1" applyFont="1" applyFill="1" applyAlignment="1">
      <alignment horizontal="center"/>
    </xf>
    <xf numFmtId="0" fontId="18" fillId="0" borderId="0" xfId="65" applyFont="1" applyFill="1"/>
    <xf numFmtId="0" fontId="18" fillId="0" borderId="0" xfId="65" applyFont="1" applyFill="1" applyAlignment="1">
      <alignment horizontal="center"/>
    </xf>
    <xf numFmtId="0" fontId="5" fillId="0" borderId="0" xfId="62" applyFont="1" applyFill="1" applyBorder="1" applyAlignment="1">
      <alignment vertical="center"/>
    </xf>
    <xf numFmtId="180" fontId="5" fillId="0" borderId="0" xfId="62" applyNumberFormat="1" applyFont="1" applyFill="1" applyBorder="1" applyAlignment="1">
      <alignment horizontal="center" vertical="center"/>
    </xf>
    <xf numFmtId="0" fontId="7" fillId="0" borderId="1" xfId="65" applyFont="1" applyFill="1" applyBorder="1" applyAlignment="1">
      <alignment horizontal="center" vertical="center"/>
    </xf>
    <xf numFmtId="180" fontId="7" fillId="0" borderId="2" xfId="65" applyNumberFormat="1" applyFont="1" applyFill="1" applyBorder="1" applyAlignment="1">
      <alignment horizontal="center" vertical="center"/>
    </xf>
    <xf numFmtId="0" fontId="7" fillId="0" borderId="2" xfId="65" applyFont="1" applyFill="1" applyBorder="1" applyAlignment="1">
      <alignment horizontal="center" vertical="center"/>
    </xf>
    <xf numFmtId="0" fontId="7" fillId="0" borderId="3" xfId="65" applyFont="1" applyFill="1" applyBorder="1" applyAlignment="1">
      <alignment horizontal="center" vertical="center"/>
    </xf>
    <xf numFmtId="0" fontId="13" fillId="0" borderId="4" xfId="62" applyFont="1" applyFill="1" applyBorder="1" applyAlignment="1">
      <alignment horizontal="left" vertical="center"/>
    </xf>
    <xf numFmtId="180" fontId="13" fillId="0" borderId="5" xfId="62" applyNumberFormat="1" applyFont="1" applyFill="1" applyBorder="1" applyAlignment="1">
      <alignment horizontal="center" vertical="center"/>
    </xf>
    <xf numFmtId="0" fontId="13" fillId="0" borderId="5" xfId="62" applyFont="1" applyFill="1" applyBorder="1">
      <alignment vertical="center"/>
    </xf>
    <xf numFmtId="180" fontId="13" fillId="0" borderId="6" xfId="62" applyNumberFormat="1" applyFont="1" applyFill="1" applyBorder="1" applyAlignment="1">
      <alignment horizontal="center" vertical="center"/>
    </xf>
    <xf numFmtId="0" fontId="9" fillId="0" borderId="5" xfId="62" applyFont="1" applyFill="1" applyBorder="1">
      <alignment vertical="center"/>
    </xf>
    <xf numFmtId="1" fontId="21" fillId="0" borderId="4" xfId="0" applyNumberFormat="1" applyFont="1" applyFill="1" applyBorder="1" applyAlignment="1" applyProtection="1">
      <alignment vertical="center"/>
      <protection locked="0"/>
    </xf>
    <xf numFmtId="180" fontId="9" fillId="0" borderId="5" xfId="62" applyNumberFormat="1" applyFont="1" applyFill="1" applyBorder="1" applyAlignment="1">
      <alignment horizontal="center" vertical="center"/>
    </xf>
    <xf numFmtId="0" fontId="9" fillId="0" borderId="5" xfId="62" applyFont="1" applyFill="1" applyBorder="1" applyAlignment="1">
      <alignment horizontal="left" vertical="center"/>
    </xf>
    <xf numFmtId="180" fontId="9" fillId="0" borderId="6" xfId="50" applyNumberFormat="1" applyFont="1" applyFill="1" applyBorder="1" applyAlignment="1">
      <alignment horizontal="center" vertical="center"/>
    </xf>
    <xf numFmtId="180" fontId="9" fillId="0" borderId="6" xfId="62" applyNumberFormat="1" applyFont="1" applyFill="1" applyBorder="1" applyAlignment="1">
      <alignment horizontal="center" vertical="center"/>
    </xf>
    <xf numFmtId="180" fontId="9" fillId="2" borderId="6" xfId="62" applyNumberFormat="1" applyFont="1" applyFill="1" applyBorder="1" applyAlignment="1">
      <alignment horizontal="center" vertical="center"/>
    </xf>
    <xf numFmtId="0" fontId="18" fillId="0" borderId="5" xfId="65" applyFont="1" applyFill="1" applyBorder="1"/>
    <xf numFmtId="0" fontId="18" fillId="0" borderId="6" xfId="65" applyFont="1" applyFill="1" applyBorder="1" applyAlignment="1">
      <alignment horizontal="center"/>
    </xf>
    <xf numFmtId="180" fontId="16" fillId="0" borderId="5" xfId="62" applyNumberFormat="1" applyFont="1" applyFill="1" applyBorder="1" applyAlignment="1">
      <alignment horizontal="center" vertical="center"/>
    </xf>
    <xf numFmtId="0" fontId="9" fillId="0" borderId="7" xfId="62" applyFont="1" applyFill="1" applyBorder="1">
      <alignment vertical="center"/>
    </xf>
    <xf numFmtId="180" fontId="9" fillId="0" borderId="8" xfId="62" applyNumberFormat="1" applyFont="1" applyFill="1" applyBorder="1" applyAlignment="1">
      <alignment horizontal="center" vertical="center"/>
    </xf>
    <xf numFmtId="0" fontId="9" fillId="0" borderId="8" xfId="62" applyFont="1" applyFill="1" applyBorder="1">
      <alignment vertical="center"/>
    </xf>
    <xf numFmtId="180" fontId="9" fillId="0" borderId="9" xfId="62" applyNumberFormat="1" applyFont="1" applyFill="1" applyBorder="1" applyAlignment="1">
      <alignment horizontal="center" vertical="center"/>
    </xf>
    <xf numFmtId="0" fontId="9" fillId="2" borderId="10" xfId="62" applyFont="1" applyFill="1" applyBorder="1" applyAlignment="1">
      <alignment horizontal="left" vertical="center" wrapText="1"/>
    </xf>
    <xf numFmtId="0" fontId="31" fillId="0" borderId="0" xfId="0" applyFont="1" applyFill="1" applyAlignment="1">
      <alignment horizontal="center" vertical="center"/>
    </xf>
    <xf numFmtId="0" fontId="5" fillId="0" borderId="0" xfId="0" applyFont="1" applyFill="1" applyAlignment="1">
      <alignment vertical="center"/>
    </xf>
    <xf numFmtId="0" fontId="7" fillId="0" borderId="0" xfId="0" applyFont="1" applyFill="1" applyAlignment="1">
      <alignment vertical="center"/>
    </xf>
    <xf numFmtId="0" fontId="21" fillId="0" borderId="0" xfId="0" applyFont="1" applyFill="1" applyAlignment="1">
      <alignment vertical="center"/>
    </xf>
    <xf numFmtId="0" fontId="32" fillId="0" borderId="0" xfId="0" applyFont="1" applyFill="1" applyBorder="1" applyAlignment="1">
      <alignment horizontal="center" vertical="center"/>
    </xf>
    <xf numFmtId="0" fontId="11" fillId="0" borderId="0" xfId="62" applyFont="1" applyFill="1" applyBorder="1" applyAlignment="1">
      <alignment horizontal="right" vertical="center"/>
    </xf>
    <xf numFmtId="0" fontId="10" fillId="0" borderId="0" xfId="62" applyFont="1" applyFill="1" applyBorder="1" applyAlignment="1">
      <alignment horizontal="right" vertical="center"/>
    </xf>
    <xf numFmtId="0" fontId="7" fillId="0" borderId="0" xfId="0" applyFont="1" applyFill="1" applyBorder="1" applyAlignment="1">
      <alignment vertical="center"/>
    </xf>
    <xf numFmtId="0" fontId="13" fillId="0" borderId="4" xfId="62" applyFont="1" applyFill="1" applyBorder="1" applyAlignment="1">
      <alignment vertical="center"/>
    </xf>
    <xf numFmtId="180" fontId="16" fillId="0" borderId="6" xfId="62" applyNumberFormat="1" applyFont="1" applyFill="1" applyBorder="1" applyAlignment="1">
      <alignment horizontal="right" vertical="center"/>
    </xf>
    <xf numFmtId="180" fontId="9" fillId="0" borderId="0" xfId="0" applyNumberFormat="1" applyFont="1" applyFill="1" applyAlignment="1">
      <alignment vertical="center"/>
    </xf>
    <xf numFmtId="49" fontId="13" fillId="0" borderId="4" xfId="62" applyNumberFormat="1" applyFont="1" applyFill="1" applyBorder="1" applyAlignment="1">
      <alignment vertical="center"/>
    </xf>
    <xf numFmtId="49" fontId="9" fillId="0" borderId="4" xfId="62" applyNumberFormat="1" applyFont="1" applyFill="1" applyBorder="1" applyAlignment="1">
      <alignment vertical="center"/>
    </xf>
    <xf numFmtId="0" fontId="12" fillId="0" borderId="6" xfId="0" applyFont="1" applyBorder="1" applyAlignment="1">
      <alignment horizontal="right" vertical="center"/>
    </xf>
    <xf numFmtId="180" fontId="9" fillId="0" borderId="0" xfId="0" applyNumberFormat="1" applyFont="1" applyFill="1" applyBorder="1" applyAlignment="1">
      <alignment vertical="center"/>
    </xf>
    <xf numFmtId="0" fontId="9" fillId="0" borderId="0" xfId="0" applyFont="1" applyFill="1" applyBorder="1" applyAlignment="1">
      <alignment vertical="center"/>
    </xf>
    <xf numFmtId="180" fontId="9" fillId="0" borderId="6" xfId="62" applyNumberFormat="1" applyFont="1" applyFill="1" applyBorder="1" applyAlignment="1">
      <alignment horizontal="right" vertical="center"/>
    </xf>
    <xf numFmtId="0" fontId="9" fillId="0" borderId="6" xfId="0" applyFont="1" applyFill="1" applyBorder="1" applyAlignment="1">
      <alignment horizontal="right" vertical="center"/>
    </xf>
    <xf numFmtId="180" fontId="12" fillId="0" borderId="6" xfId="0" applyNumberFormat="1" applyFont="1" applyBorder="1" applyAlignment="1">
      <alignment horizontal="right" vertical="center"/>
    </xf>
    <xf numFmtId="49" fontId="9" fillId="0" borderId="7" xfId="62" applyNumberFormat="1" applyFont="1" applyFill="1" applyBorder="1" applyAlignment="1">
      <alignment vertical="center"/>
    </xf>
    <xf numFmtId="0" fontId="12" fillId="0" borderId="9" xfId="0" applyFont="1" applyBorder="1" applyAlignment="1">
      <alignment horizontal="right" vertical="center"/>
    </xf>
    <xf numFmtId="0" fontId="12" fillId="0" borderId="0" xfId="57" applyFont="1" applyFill="1" applyBorder="1" applyAlignment="1">
      <alignment horizontal="left" vertical="center" wrapText="1"/>
    </xf>
    <xf numFmtId="176" fontId="5" fillId="0" borderId="0" xfId="63" applyNumberFormat="1" applyFont="1" applyFill="1" applyAlignment="1" applyProtection="1">
      <alignment horizontal="left" vertical="top"/>
      <protection locked="0"/>
    </xf>
    <xf numFmtId="176" fontId="33" fillId="0" borderId="0" xfId="63" applyNumberFormat="1" applyFont="1" applyFill="1" applyAlignment="1" applyProtection="1">
      <alignment horizontal="center" vertical="center"/>
      <protection locked="0"/>
    </xf>
    <xf numFmtId="176" fontId="5" fillId="0" borderId="0" xfId="63" applyNumberFormat="1" applyFont="1" applyFill="1" applyAlignment="1" applyProtection="1">
      <alignment vertical="center"/>
      <protection locked="0"/>
    </xf>
    <xf numFmtId="176" fontId="7" fillId="0" borderId="0" xfId="63" applyNumberFormat="1" applyFont="1" applyFill="1" applyAlignment="1" applyProtection="1">
      <alignment vertical="center"/>
      <protection locked="0"/>
    </xf>
    <xf numFmtId="176" fontId="34" fillId="0" borderId="0" xfId="63" applyNumberFormat="1" applyFont="1" applyFill="1" applyAlignment="1" applyProtection="1">
      <alignment vertical="center" wrapText="1"/>
      <protection locked="0"/>
    </xf>
    <xf numFmtId="176" fontId="35" fillId="0" borderId="0" xfId="63" applyNumberFormat="1" applyFont="1" applyFill="1" applyAlignment="1" applyProtection="1">
      <alignment vertical="center"/>
      <protection locked="0"/>
    </xf>
    <xf numFmtId="176" fontId="10" fillId="0" borderId="0" xfId="62" applyNumberFormat="1" applyFont="1" applyFill="1" applyAlignment="1">
      <alignment horizontal="left" vertical="top"/>
    </xf>
    <xf numFmtId="176" fontId="19" fillId="0" borderId="0" xfId="62" applyNumberFormat="1" applyFont="1" applyFill="1" applyAlignment="1">
      <alignment horizontal="center" vertical="center"/>
    </xf>
    <xf numFmtId="176" fontId="32" fillId="0" borderId="0" xfId="57" applyNumberFormat="1" applyFont="1" applyFill="1" applyBorder="1" applyAlignment="1">
      <alignment horizontal="center" vertical="center"/>
    </xf>
    <xf numFmtId="176" fontId="11" fillId="0" borderId="0" xfId="57" applyNumberFormat="1" applyFont="1" applyFill="1" applyBorder="1" applyAlignment="1">
      <alignment horizontal="center" vertical="center"/>
    </xf>
    <xf numFmtId="176" fontId="10" fillId="0" borderId="0" xfId="57" applyNumberFormat="1" applyFont="1" applyFill="1" applyBorder="1" applyAlignment="1">
      <alignment horizontal="right" vertical="center"/>
    </xf>
    <xf numFmtId="176" fontId="36" fillId="2" borderId="1" xfId="57" applyNumberFormat="1" applyFont="1" applyFill="1" applyBorder="1" applyAlignment="1">
      <alignment horizontal="center" vertical="center" wrapText="1"/>
    </xf>
    <xf numFmtId="176" fontId="36" fillId="2" borderId="2" xfId="57" applyNumberFormat="1" applyFont="1" applyFill="1" applyBorder="1" applyAlignment="1">
      <alignment horizontal="center" vertical="center" wrapText="1"/>
    </xf>
    <xf numFmtId="176" fontId="36" fillId="2" borderId="3" xfId="57" applyNumberFormat="1" applyFont="1" applyFill="1" applyBorder="1" applyAlignment="1">
      <alignment horizontal="center" vertical="center" wrapText="1"/>
    </xf>
    <xf numFmtId="176" fontId="36" fillId="2" borderId="4" xfId="57" applyNumberFormat="1" applyFont="1" applyFill="1" applyBorder="1" applyAlignment="1">
      <alignment horizontal="center" vertical="center" wrapText="1"/>
    </xf>
    <xf numFmtId="176" fontId="36" fillId="2" borderId="5" xfId="57" applyNumberFormat="1" applyFont="1" applyFill="1" applyBorder="1" applyAlignment="1">
      <alignment horizontal="center" vertical="center" wrapText="1"/>
    </xf>
    <xf numFmtId="176" fontId="36" fillId="2" borderId="6" xfId="57" applyNumberFormat="1" applyFont="1" applyFill="1" applyBorder="1" applyAlignment="1">
      <alignment horizontal="center" vertical="center" wrapText="1"/>
    </xf>
    <xf numFmtId="176" fontId="37" fillId="2" borderId="4" xfId="57" applyNumberFormat="1" applyFont="1" applyFill="1" applyBorder="1" applyAlignment="1">
      <alignment horizontal="center" vertical="center" wrapText="1"/>
    </xf>
    <xf numFmtId="176" fontId="13" fillId="2" borderId="5" xfId="66" applyNumberFormat="1" applyFont="1" applyFill="1" applyBorder="1" applyAlignment="1">
      <alignment horizontal="center" vertical="center"/>
    </xf>
    <xf numFmtId="176" fontId="13" fillId="2" borderId="6" xfId="66" applyNumberFormat="1" applyFont="1" applyFill="1" applyBorder="1" applyAlignment="1">
      <alignment horizontal="center" vertical="center"/>
    </xf>
    <xf numFmtId="176" fontId="4" fillId="0" borderId="4" xfId="62" applyNumberFormat="1" applyFont="1" applyFill="1" applyBorder="1" applyAlignment="1">
      <alignment vertical="center" wrapText="1"/>
    </xf>
    <xf numFmtId="180" fontId="9" fillId="0" borderId="5" xfId="50" applyNumberFormat="1" applyFont="1" applyFill="1" applyBorder="1" applyAlignment="1">
      <alignment horizontal="center" vertical="center"/>
    </xf>
    <xf numFmtId="176" fontId="12" fillId="2" borderId="6" xfId="0" applyNumberFormat="1" applyFont="1" applyFill="1" applyBorder="1" applyAlignment="1" applyProtection="1">
      <alignment horizontal="center" vertical="center"/>
    </xf>
    <xf numFmtId="180" fontId="4" fillId="0" borderId="5" xfId="1" applyNumberFormat="1" applyFont="1" applyFill="1" applyBorder="1" applyAlignment="1">
      <alignment horizontal="center" vertical="center"/>
    </xf>
    <xf numFmtId="180" fontId="4" fillId="0" borderId="5" xfId="50" applyNumberFormat="1" applyFont="1" applyFill="1" applyBorder="1" applyAlignment="1">
      <alignment horizontal="center" vertical="center"/>
    </xf>
    <xf numFmtId="176" fontId="9" fillId="0" borderId="7" xfId="63" applyNumberFormat="1" applyFont="1" applyFill="1" applyBorder="1" applyAlignment="1" applyProtection="1">
      <alignment vertical="center"/>
      <protection locked="0"/>
    </xf>
    <xf numFmtId="180" fontId="9" fillId="0" borderId="8" xfId="50" applyNumberFormat="1" applyFont="1" applyFill="1" applyBorder="1" applyAlignment="1">
      <alignment horizontal="center" vertical="center"/>
    </xf>
    <xf numFmtId="176" fontId="9" fillId="0" borderId="8" xfId="63" applyNumberFormat="1" applyFont="1" applyFill="1" applyBorder="1" applyAlignment="1" applyProtection="1">
      <alignment horizontal="center" vertical="center"/>
      <protection locked="0"/>
    </xf>
    <xf numFmtId="176" fontId="12" fillId="2" borderId="9" xfId="0" applyNumberFormat="1" applyFont="1" applyFill="1" applyBorder="1" applyAlignment="1" applyProtection="1">
      <alignment horizontal="center" vertical="center"/>
    </xf>
    <xf numFmtId="176" fontId="21" fillId="0" borderId="0" xfId="57" applyNumberFormat="1" applyFont="1" applyFill="1" applyAlignment="1">
      <alignment horizontal="justify" vertical="center" wrapText="1"/>
    </xf>
    <xf numFmtId="176" fontId="12" fillId="0" borderId="0" xfId="57" applyNumberFormat="1" applyFont="1" applyFill="1" applyAlignment="1">
      <alignment horizontal="justify" vertical="center" wrapText="1"/>
    </xf>
    <xf numFmtId="0" fontId="11" fillId="0" borderId="0" xfId="0" applyFont="1" applyFill="1" applyAlignment="1">
      <alignment horizontal="center" vertical="center"/>
    </xf>
    <xf numFmtId="0" fontId="10" fillId="0" borderId="0" xfId="67" applyFont="1" applyFill="1" applyAlignment="1">
      <alignment horizontal="left" vertical="top"/>
    </xf>
    <xf numFmtId="0" fontId="10" fillId="0" borderId="0" xfId="67" applyFont="1" applyFill="1">
      <alignment vertical="center"/>
    </xf>
    <xf numFmtId="0" fontId="10" fillId="0" borderId="0" xfId="67" applyFont="1" applyFill="1" applyAlignment="1">
      <alignment horizontal="right" vertical="center"/>
    </xf>
    <xf numFmtId="0" fontId="7" fillId="0" borderId="1" xfId="61" applyNumberFormat="1" applyFont="1" applyFill="1" applyBorder="1" applyAlignment="1" applyProtection="1">
      <alignment horizontal="center" vertical="center"/>
    </xf>
    <xf numFmtId="0" fontId="7" fillId="0" borderId="2" xfId="61" applyNumberFormat="1" applyFont="1" applyFill="1" applyBorder="1" applyAlignment="1" applyProtection="1">
      <alignment horizontal="center" vertical="center"/>
    </xf>
    <xf numFmtId="0" fontId="7" fillId="0" borderId="3" xfId="61" applyNumberFormat="1" applyFont="1" applyFill="1" applyBorder="1" applyAlignment="1" applyProtection="1">
      <alignment horizontal="center" vertical="center"/>
    </xf>
    <xf numFmtId="0" fontId="21" fillId="0" borderId="4" xfId="0" applyNumberFormat="1" applyFont="1" applyFill="1" applyBorder="1" applyAlignment="1" applyProtection="1">
      <alignment horizontal="left" vertical="center"/>
    </xf>
    <xf numFmtId="3" fontId="24" fillId="0" borderId="6" xfId="0" applyNumberFormat="1" applyFont="1" applyFill="1" applyBorder="1">
      <alignment vertical="center"/>
    </xf>
    <xf numFmtId="0" fontId="22" fillId="0" borderId="4" xfId="0" applyNumberFormat="1" applyFont="1" applyFill="1" applyBorder="1" applyAlignment="1" applyProtection="1">
      <alignment horizontal="left" vertical="center"/>
    </xf>
    <xf numFmtId="3" fontId="12" fillId="0" borderId="6" xfId="0" applyNumberFormat="1" applyFont="1" applyFill="1" applyBorder="1">
      <alignment vertical="center"/>
    </xf>
    <xf numFmtId="0" fontId="21" fillId="0" borderId="7" xfId="0" applyNumberFormat="1" applyFont="1" applyFill="1" applyBorder="1" applyAlignment="1" applyProtection="1">
      <alignment horizontal="left" vertical="center"/>
    </xf>
    <xf numFmtId="0" fontId="21" fillId="0" borderId="8" xfId="0" applyNumberFormat="1" applyFont="1" applyFill="1" applyBorder="1" applyAlignment="1" applyProtection="1">
      <alignment horizontal="left" vertical="center"/>
    </xf>
    <xf numFmtId="3" fontId="12" fillId="0" borderId="9" xfId="0" applyNumberFormat="1" applyFont="1" applyFill="1" applyBorder="1">
      <alignment vertical="center"/>
    </xf>
    <xf numFmtId="176" fontId="23" fillId="0" borderId="0" xfId="62" applyNumberFormat="1" applyFont="1" applyFill="1" applyAlignment="1">
      <alignment horizontal="center" vertical="center"/>
    </xf>
    <xf numFmtId="176" fontId="10" fillId="0" borderId="0" xfId="62" applyNumberFormat="1" applyFont="1" applyFill="1">
      <alignment vertical="center"/>
    </xf>
    <xf numFmtId="176" fontId="11" fillId="0" borderId="0" xfId="62" applyNumberFormat="1" applyFont="1" applyFill="1">
      <alignment vertical="center"/>
    </xf>
    <xf numFmtId="176" fontId="24" fillId="0" borderId="0" xfId="62" applyNumberFormat="1" applyFont="1" applyFill="1">
      <alignment vertical="center"/>
    </xf>
    <xf numFmtId="176" fontId="12" fillId="0" borderId="0" xfId="62" applyNumberFormat="1" applyFont="1" applyFill="1">
      <alignment vertical="center"/>
    </xf>
    <xf numFmtId="176" fontId="12" fillId="0" borderId="0" xfId="62" applyNumberFormat="1" applyFont="1" applyFill="1" applyAlignment="1">
      <alignment horizontal="center" vertical="center"/>
    </xf>
    <xf numFmtId="179" fontId="12" fillId="0" borderId="0" xfId="62" applyNumberFormat="1" applyFont="1" applyFill="1" applyAlignment="1">
      <alignment horizontal="center" vertical="center"/>
    </xf>
    <xf numFmtId="180" fontId="12" fillId="0" borderId="0" xfId="62" applyNumberFormat="1" applyFont="1" applyFill="1">
      <alignment vertical="center"/>
    </xf>
    <xf numFmtId="179" fontId="12" fillId="0" borderId="0" xfId="62" applyNumberFormat="1" applyFont="1" applyFill="1">
      <alignment vertical="center"/>
    </xf>
    <xf numFmtId="179" fontId="10" fillId="0" borderId="0" xfId="62" applyNumberFormat="1" applyFont="1" applyFill="1" applyAlignment="1">
      <alignment horizontal="left" vertical="top"/>
    </xf>
    <xf numFmtId="180" fontId="10" fillId="0" borderId="0" xfId="62" applyNumberFormat="1" applyFont="1" applyFill="1" applyAlignment="1">
      <alignment horizontal="left" vertical="top"/>
    </xf>
    <xf numFmtId="176" fontId="1" fillId="0" borderId="0" xfId="62" applyNumberFormat="1" applyFont="1" applyFill="1" applyAlignment="1">
      <alignment horizontal="center" vertical="center"/>
    </xf>
    <xf numFmtId="179" fontId="1" fillId="0" borderId="0" xfId="62" applyNumberFormat="1" applyFont="1" applyFill="1" applyAlignment="1">
      <alignment horizontal="center" vertical="center"/>
    </xf>
    <xf numFmtId="176" fontId="1" fillId="0" borderId="0" xfId="62" applyNumberFormat="1" applyFont="1" applyFill="1" applyBorder="1" applyAlignment="1">
      <alignment horizontal="right" vertical="center"/>
    </xf>
    <xf numFmtId="176" fontId="7" fillId="0" borderId="1" xfId="62" applyNumberFormat="1" applyFont="1" applyFill="1" applyBorder="1" applyAlignment="1">
      <alignment horizontal="center" vertical="center" wrapText="1"/>
    </xf>
    <xf numFmtId="176" fontId="7" fillId="0" borderId="2" xfId="62" applyNumberFormat="1" applyFont="1" applyFill="1" applyBorder="1" applyAlignment="1">
      <alignment horizontal="center" vertical="center"/>
    </xf>
    <xf numFmtId="176" fontId="7" fillId="0" borderId="3" xfId="62" applyNumberFormat="1" applyFont="1" applyFill="1" applyBorder="1" applyAlignment="1">
      <alignment horizontal="center" vertical="center"/>
    </xf>
    <xf numFmtId="176" fontId="38" fillId="0" borderId="4" xfId="62" applyNumberFormat="1" applyFont="1" applyFill="1" applyBorder="1" applyAlignment="1">
      <alignment horizontal="center" vertical="center" wrapText="1"/>
    </xf>
    <xf numFmtId="176" fontId="13" fillId="0" borderId="5" xfId="0" applyNumberFormat="1" applyFont="1" applyFill="1" applyBorder="1" applyAlignment="1">
      <alignment horizontal="center" vertical="center"/>
    </xf>
    <xf numFmtId="179" fontId="38" fillId="0" borderId="5" xfId="62" applyNumberFormat="1" applyFont="1" applyFill="1" applyBorder="1" applyAlignment="1">
      <alignment horizontal="center" vertical="center"/>
    </xf>
    <xf numFmtId="176" fontId="38" fillId="0" borderId="5" xfId="62" applyNumberFormat="1" applyFont="1" applyFill="1" applyBorder="1" applyAlignment="1">
      <alignment horizontal="center" vertical="center"/>
    </xf>
    <xf numFmtId="180" fontId="38" fillId="0" borderId="5" xfId="62" applyNumberFormat="1" applyFont="1" applyFill="1" applyBorder="1" applyAlignment="1">
      <alignment horizontal="center" vertical="center"/>
    </xf>
    <xf numFmtId="179" fontId="38" fillId="0" borderId="6" xfId="62" applyNumberFormat="1" applyFont="1" applyFill="1" applyBorder="1" applyAlignment="1">
      <alignment horizontal="center" vertical="center"/>
    </xf>
    <xf numFmtId="176" fontId="13" fillId="0" borderId="4" xfId="51" applyNumberFormat="1" applyFont="1" applyFill="1" applyBorder="1" applyAlignment="1" applyProtection="1">
      <alignment horizontal="left" vertical="center" wrapText="1"/>
      <protection locked="0"/>
    </xf>
    <xf numFmtId="176" fontId="13" fillId="0" borderId="5" xfId="51" applyNumberFormat="1" applyFont="1" applyFill="1" applyBorder="1" applyAlignment="1" applyProtection="1">
      <alignment horizontal="left" vertical="center" wrapText="1"/>
      <protection locked="0"/>
    </xf>
    <xf numFmtId="176" fontId="21" fillId="0" borderId="4" xfId="0" applyNumberFormat="1" applyFont="1" applyFill="1" applyBorder="1" applyAlignment="1">
      <alignment vertical="center" wrapText="1"/>
    </xf>
    <xf numFmtId="179" fontId="4" fillId="0" borderId="5" xfId="62" applyNumberFormat="1" applyFont="1" applyFill="1" applyBorder="1" applyAlignment="1">
      <alignment horizontal="center" vertical="center"/>
    </xf>
    <xf numFmtId="176" fontId="4" fillId="0" borderId="5" xfId="62" applyNumberFormat="1" applyFont="1" applyFill="1" applyBorder="1" applyAlignment="1">
      <alignment vertical="center" wrapText="1"/>
    </xf>
    <xf numFmtId="179" fontId="4" fillId="0" borderId="6" xfId="62" applyNumberFormat="1" applyFont="1" applyFill="1" applyBorder="1" applyAlignment="1">
      <alignment horizontal="center" vertical="center"/>
    </xf>
    <xf numFmtId="180" fontId="12" fillId="0" borderId="5" xfId="50" applyNumberFormat="1" applyFont="1" applyFill="1" applyBorder="1" applyAlignment="1">
      <alignment horizontal="center" vertical="center"/>
    </xf>
    <xf numFmtId="0" fontId="12" fillId="0" borderId="5" xfId="0" applyFont="1" applyFill="1" applyBorder="1" applyAlignment="1">
      <alignment horizontal="center" vertical="center"/>
    </xf>
    <xf numFmtId="176" fontId="21" fillId="0" borderId="5" xfId="0" applyNumberFormat="1" applyFont="1" applyFill="1" applyBorder="1" applyAlignment="1">
      <alignment horizontal="center" vertical="center"/>
    </xf>
    <xf numFmtId="176" fontId="13" fillId="0" borderId="4" xfId="0" applyNumberFormat="1" applyFont="1" applyFill="1" applyBorder="1" applyAlignment="1">
      <alignment vertical="center" wrapText="1"/>
    </xf>
    <xf numFmtId="176" fontId="38" fillId="0" borderId="5" xfId="62" applyNumberFormat="1" applyFont="1" applyFill="1" applyBorder="1" applyAlignment="1">
      <alignment vertical="center" wrapText="1"/>
    </xf>
    <xf numFmtId="180" fontId="21" fillId="0" borderId="5" xfId="50" applyNumberFormat="1" applyFont="1" applyFill="1" applyBorder="1" applyAlignment="1">
      <alignment horizontal="center" vertical="center"/>
    </xf>
    <xf numFmtId="177" fontId="4" fillId="0" borderId="5" xfId="62" applyNumberFormat="1" applyFont="1" applyFill="1" applyBorder="1" applyAlignment="1">
      <alignment vertical="center" wrapText="1"/>
    </xf>
    <xf numFmtId="0" fontId="12" fillId="0" borderId="5" xfId="62" applyFont="1" applyFill="1" applyBorder="1" applyAlignment="1">
      <alignment horizontal="center" vertical="center"/>
    </xf>
    <xf numFmtId="176" fontId="21" fillId="0" borderId="7" xfId="0" applyNumberFormat="1" applyFont="1" applyFill="1" applyBorder="1" applyAlignment="1">
      <alignment vertical="center" wrapText="1"/>
    </xf>
    <xf numFmtId="180" fontId="21" fillId="0" borderId="8" xfId="50" applyNumberFormat="1" applyFont="1" applyFill="1" applyBorder="1" applyAlignment="1">
      <alignment horizontal="center" vertical="center"/>
    </xf>
    <xf numFmtId="179" fontId="4" fillId="0" borderId="8" xfId="62" applyNumberFormat="1" applyFont="1" applyFill="1" applyBorder="1" applyAlignment="1">
      <alignment horizontal="center" vertical="center"/>
    </xf>
    <xf numFmtId="177" fontId="4" fillId="0" borderId="8" xfId="62" applyNumberFormat="1" applyFont="1" applyFill="1" applyBorder="1" applyAlignment="1">
      <alignment vertical="center" wrapText="1"/>
    </xf>
    <xf numFmtId="180" fontId="12" fillId="0" borderId="8" xfId="50" applyNumberFormat="1" applyFont="1" applyFill="1" applyBorder="1" applyAlignment="1">
      <alignment horizontal="center" vertical="center"/>
    </xf>
    <xf numFmtId="179" fontId="4" fillId="0" borderId="9" xfId="62" applyNumberFormat="1" applyFont="1" applyFill="1" applyBorder="1" applyAlignment="1">
      <alignment horizontal="center" vertical="center"/>
    </xf>
    <xf numFmtId="0" fontId="10" fillId="0" borderId="0" xfId="0" applyFont="1" applyAlignment="1">
      <alignment horizontal="left" vertical="top"/>
    </xf>
    <xf numFmtId="0" fontId="23" fillId="0" borderId="0" xfId="0" applyFont="1" applyAlignment="1">
      <alignment horizontal="center" vertical="center"/>
    </xf>
    <xf numFmtId="0" fontId="10" fillId="0" borderId="0" xfId="0" applyFont="1" applyAlignment="1"/>
    <xf numFmtId="0" fontId="11" fillId="0" borderId="0" xfId="0" applyFont="1" applyAlignment="1">
      <alignment vertical="center"/>
    </xf>
    <xf numFmtId="0" fontId="24" fillId="0" borderId="0" xfId="0" applyFont="1" applyAlignment="1">
      <alignment vertical="center"/>
    </xf>
    <xf numFmtId="0" fontId="12" fillId="0" borderId="0" xfId="0" applyFont="1" applyAlignment="1">
      <alignment vertical="center"/>
    </xf>
    <xf numFmtId="0" fontId="12" fillId="0" borderId="0" xfId="0" applyFont="1" applyAlignment="1"/>
    <xf numFmtId="0" fontId="15" fillId="0" borderId="0" xfId="64" applyFont="1" applyFill="1" applyAlignment="1">
      <alignment horizontal="left" vertical="top"/>
    </xf>
    <xf numFmtId="181" fontId="15" fillId="0" borderId="0" xfId="64" applyNumberFormat="1" applyFont="1" applyFill="1" applyAlignment="1">
      <alignment horizontal="left" vertical="top"/>
    </xf>
    <xf numFmtId="181" fontId="0" fillId="0" borderId="0" xfId="55" applyNumberFormat="1" applyFont="1" applyAlignment="1">
      <alignment horizontal="left" vertical="top"/>
    </xf>
    <xf numFmtId="0" fontId="39" fillId="0" borderId="0" xfId="55" applyFont="1" applyAlignment="1">
      <alignment horizontal="center" vertical="center"/>
    </xf>
    <xf numFmtId="181" fontId="39" fillId="0" borderId="0" xfId="55" applyNumberFormat="1" applyFont="1" applyAlignment="1">
      <alignment horizontal="center" vertical="center"/>
    </xf>
    <xf numFmtId="0" fontId="0" fillId="0" borderId="0" xfId="55" applyBorder="1">
      <alignment vertical="center"/>
    </xf>
    <xf numFmtId="181" fontId="0" fillId="0" borderId="0" xfId="55" applyNumberFormat="1">
      <alignment vertical="center"/>
    </xf>
    <xf numFmtId="181" fontId="40" fillId="0" borderId="0" xfId="55" applyNumberFormat="1" applyFont="1" applyAlignment="1">
      <alignment horizontal="center" vertical="center"/>
    </xf>
    <xf numFmtId="181" fontId="41" fillId="0" borderId="0" xfId="55" applyNumberFormat="1" applyFont="1" applyAlignment="1"/>
    <xf numFmtId="181" fontId="21" fillId="0" borderId="0" xfId="55" applyNumberFormat="1" applyFont="1" applyFill="1" applyBorder="1" applyAlignment="1" applyProtection="1">
      <alignment horizontal="right" vertical="center"/>
    </xf>
    <xf numFmtId="177" fontId="7" fillId="0" borderId="1" xfId="64" applyNumberFormat="1" applyFont="1" applyFill="1" applyBorder="1" applyAlignment="1">
      <alignment horizontal="center" vertical="center" wrapText="1"/>
    </xf>
    <xf numFmtId="177" fontId="7" fillId="0" borderId="2" xfId="64" applyNumberFormat="1" applyFont="1" applyFill="1" applyBorder="1" applyAlignment="1">
      <alignment horizontal="center" vertical="center" wrapText="1"/>
    </xf>
    <xf numFmtId="177" fontId="11" fillId="0" borderId="3" xfId="55" applyNumberFormat="1" applyFont="1" applyBorder="1" applyAlignment="1">
      <alignment horizontal="center" vertical="center" wrapText="1"/>
    </xf>
    <xf numFmtId="0" fontId="16" fillId="0" borderId="4" xfId="64" applyFont="1" applyFill="1" applyBorder="1" applyAlignment="1">
      <alignment horizontal="center" vertical="center"/>
    </xf>
    <xf numFmtId="180" fontId="16" fillId="0" borderId="5" xfId="64" applyNumberFormat="1" applyFont="1" applyFill="1" applyBorder="1" applyAlignment="1">
      <alignment horizontal="center" vertical="center"/>
    </xf>
    <xf numFmtId="180" fontId="24" fillId="0" borderId="6" xfId="55" applyNumberFormat="1" applyFont="1" applyBorder="1" applyAlignment="1">
      <alignment horizontal="center" vertical="center"/>
    </xf>
    <xf numFmtId="0" fontId="16" fillId="0" borderId="4" xfId="55" applyFont="1" applyFill="1" applyBorder="1" applyAlignment="1">
      <alignment horizontal="left" vertical="center"/>
    </xf>
    <xf numFmtId="180" fontId="16" fillId="0" borderId="5" xfId="55" applyNumberFormat="1" applyFont="1" applyFill="1" applyBorder="1" applyAlignment="1">
      <alignment horizontal="center" vertical="center"/>
    </xf>
    <xf numFmtId="0" fontId="9" fillId="0" borderId="4" xfId="55" applyFont="1" applyFill="1" applyBorder="1" applyAlignment="1">
      <alignment horizontal="left" vertical="center"/>
    </xf>
    <xf numFmtId="180" fontId="9" fillId="0" borderId="5" xfId="55" applyNumberFormat="1" applyFont="1" applyFill="1" applyBorder="1" applyAlignment="1">
      <alignment horizontal="center" vertical="center"/>
    </xf>
    <xf numFmtId="180" fontId="12" fillId="0" borderId="6" xfId="55" applyNumberFormat="1" applyFont="1" applyBorder="1" applyAlignment="1">
      <alignment horizontal="center" vertical="center"/>
    </xf>
    <xf numFmtId="0" fontId="42" fillId="0" borderId="4" xfId="55" applyFont="1" applyBorder="1" applyAlignment="1">
      <alignment horizontal="left" vertical="center"/>
    </xf>
    <xf numFmtId="180" fontId="42" fillId="0" borderId="5" xfId="55" applyNumberFormat="1" applyFont="1" applyBorder="1" applyAlignment="1">
      <alignment horizontal="center" vertical="center"/>
    </xf>
    <xf numFmtId="180" fontId="16" fillId="0" borderId="6" xfId="55" applyNumberFormat="1" applyFont="1" applyBorder="1" applyAlignment="1">
      <alignment horizontal="center" vertical="center"/>
    </xf>
    <xf numFmtId="0" fontId="4" fillId="0" borderId="4" xfId="55" applyFont="1" applyBorder="1" applyAlignment="1">
      <alignment horizontal="left" vertical="center"/>
    </xf>
    <xf numFmtId="180" fontId="4" fillId="0" borderId="5" xfId="55" applyNumberFormat="1" applyFont="1" applyBorder="1" applyAlignment="1">
      <alignment horizontal="center" vertical="center"/>
    </xf>
    <xf numFmtId="180" fontId="9" fillId="0" borderId="5" xfId="53" applyNumberFormat="1" applyFont="1" applyBorder="1" applyAlignment="1">
      <alignment horizontal="center" vertical="center"/>
    </xf>
    <xf numFmtId="180" fontId="9" fillId="0" borderId="6" xfId="55" applyNumberFormat="1" applyFont="1" applyBorder="1" applyAlignment="1">
      <alignment horizontal="center" vertical="center"/>
    </xf>
    <xf numFmtId="180" fontId="16" fillId="0" borderId="5" xfId="53" applyNumberFormat="1" applyFont="1" applyBorder="1" applyAlignment="1">
      <alignment horizontal="center" vertical="center"/>
    </xf>
    <xf numFmtId="0" fontId="42" fillId="0" borderId="7" xfId="55" applyFont="1" applyBorder="1" applyAlignment="1">
      <alignment horizontal="left" vertical="center"/>
    </xf>
    <xf numFmtId="180" fontId="42" fillId="0" borderId="8" xfId="55" applyNumberFormat="1" applyFont="1" applyBorder="1" applyAlignment="1">
      <alignment horizontal="center" vertical="center"/>
    </xf>
    <xf numFmtId="180" fontId="16" fillId="0" borderId="8" xfId="55" applyNumberFormat="1" applyFont="1" applyFill="1" applyBorder="1" applyAlignment="1">
      <alignment horizontal="center" vertical="center"/>
    </xf>
    <xf numFmtId="180" fontId="16" fillId="0" borderId="9" xfId="55" applyNumberFormat="1" applyFont="1" applyBorder="1" applyAlignment="1">
      <alignment horizontal="center" vertical="center"/>
    </xf>
    <xf numFmtId="176" fontId="10" fillId="0" borderId="0" xfId="55" applyNumberFormat="1" applyFont="1" applyAlignment="1">
      <alignment horizontal="left" vertical="top"/>
    </xf>
    <xf numFmtId="178" fontId="10" fillId="0" borderId="0" xfId="55" applyNumberFormat="1" applyFont="1" applyAlignment="1">
      <alignment horizontal="left" vertical="top"/>
    </xf>
    <xf numFmtId="0" fontId="2" fillId="0" borderId="0" xfId="55" applyFont="1" applyAlignment="1">
      <alignment horizontal="center" vertical="center"/>
    </xf>
    <xf numFmtId="0" fontId="10" fillId="0" borderId="0" xfId="55" applyFont="1" applyBorder="1">
      <alignment vertical="center"/>
    </xf>
    <xf numFmtId="176" fontId="5" fillId="0" borderId="0" xfId="55" applyNumberFormat="1" applyFont="1" applyAlignment="1">
      <alignment horizontal="center" vertical="center"/>
    </xf>
    <xf numFmtId="178" fontId="5" fillId="0" borderId="0" xfId="55" applyNumberFormat="1" applyFont="1" applyAlignment="1"/>
    <xf numFmtId="3" fontId="5" fillId="0" borderId="0" xfId="0" applyNumberFormat="1" applyFont="1" applyFill="1" applyBorder="1" applyAlignment="1" applyProtection="1">
      <alignment horizontal="right" vertical="center"/>
    </xf>
    <xf numFmtId="0" fontId="7" fillId="0" borderId="1" xfId="64" applyFont="1" applyFill="1" applyBorder="1" applyAlignment="1">
      <alignment horizontal="center" vertical="center" wrapText="1"/>
    </xf>
    <xf numFmtId="0" fontId="7" fillId="0" borderId="2" xfId="64" applyFont="1" applyFill="1" applyBorder="1" applyAlignment="1">
      <alignment horizontal="center" vertical="center" wrapText="1"/>
    </xf>
    <xf numFmtId="0" fontId="13" fillId="0" borderId="4" xfId="64" applyFont="1" applyFill="1" applyBorder="1" applyAlignment="1">
      <alignment horizontal="center" vertical="center" wrapText="1"/>
    </xf>
    <xf numFmtId="182" fontId="16" fillId="0" borderId="5" xfId="0" applyNumberFormat="1" applyFont="1" applyFill="1" applyBorder="1" applyAlignment="1">
      <alignment horizontal="center" vertical="center"/>
    </xf>
    <xf numFmtId="0" fontId="43" fillId="0" borderId="5" xfId="64" applyFont="1" applyFill="1" applyBorder="1" applyAlignment="1">
      <alignment horizontal="center" vertical="center" wrapText="1"/>
    </xf>
    <xf numFmtId="179" fontId="16" fillId="0" borderId="6" xfId="64" applyNumberFormat="1" applyFont="1" applyFill="1" applyBorder="1" applyAlignment="1">
      <alignment horizontal="center" vertical="center"/>
    </xf>
    <xf numFmtId="176" fontId="12" fillId="0" borderId="0" xfId="0" applyNumberFormat="1" applyFont="1" applyAlignment="1">
      <alignment vertical="center"/>
    </xf>
    <xf numFmtId="0" fontId="13" fillId="0" borderId="4" xfId="55" applyFont="1" applyFill="1" applyBorder="1" applyAlignment="1">
      <alignment horizontal="left" vertical="center" wrapText="1"/>
    </xf>
    <xf numFmtId="178" fontId="13" fillId="0" borderId="5" xfId="55" applyNumberFormat="1" applyFont="1" applyFill="1" applyBorder="1" applyAlignment="1">
      <alignment horizontal="left" vertical="center" wrapText="1"/>
    </xf>
    <xf numFmtId="176" fontId="42" fillId="0" borderId="5" xfId="55" applyNumberFormat="1" applyFont="1" applyBorder="1" applyAlignment="1">
      <alignment horizontal="center" vertical="center"/>
    </xf>
    <xf numFmtId="0" fontId="4" fillId="0" borderId="4" xfId="55" applyFont="1" applyBorder="1" applyAlignment="1">
      <alignment vertical="center" wrapText="1"/>
    </xf>
    <xf numFmtId="0" fontId="4" fillId="0" borderId="5" xfId="55" applyFont="1" applyBorder="1" applyAlignment="1">
      <alignment vertical="center" wrapText="1"/>
    </xf>
    <xf numFmtId="0" fontId="13" fillId="0" borderId="4" xfId="55" applyFont="1" applyBorder="1" applyAlignment="1">
      <alignment horizontal="left" vertical="center" wrapText="1"/>
    </xf>
    <xf numFmtId="176" fontId="16" fillId="0" borderId="5" xfId="53" applyNumberFormat="1" applyFont="1" applyBorder="1" applyAlignment="1">
      <alignment horizontal="center" vertical="center"/>
    </xf>
    <xf numFmtId="0" fontId="13" fillId="0" borderId="5" xfId="55" applyFont="1" applyBorder="1" applyAlignment="1">
      <alignment horizontal="left" vertical="center" wrapText="1"/>
    </xf>
    <xf numFmtId="176" fontId="4" fillId="0" borderId="5" xfId="55" applyNumberFormat="1" applyFont="1" applyBorder="1" applyAlignment="1">
      <alignment horizontal="center" vertical="center"/>
    </xf>
    <xf numFmtId="0" fontId="9" fillId="0" borderId="7" xfId="55" applyFont="1" applyFill="1" applyBorder="1" applyAlignment="1">
      <alignment vertical="center" wrapText="1"/>
    </xf>
    <xf numFmtId="182" fontId="16" fillId="0" borderId="8" xfId="0" applyNumberFormat="1" applyFont="1" applyFill="1" applyBorder="1" applyAlignment="1">
      <alignment horizontal="center" vertical="center"/>
    </xf>
    <xf numFmtId="178" fontId="9" fillId="0" borderId="8" xfId="55" applyNumberFormat="1" applyFont="1" applyFill="1" applyBorder="1" applyAlignment="1">
      <alignment vertical="center" wrapText="1"/>
    </xf>
    <xf numFmtId="179" fontId="16" fillId="0" borderId="9" xfId="64" applyNumberFormat="1" applyFont="1" applyFill="1" applyBorder="1" applyAlignment="1">
      <alignment horizontal="center" vertical="center"/>
    </xf>
    <xf numFmtId="0" fontId="12" fillId="0" borderId="0" xfId="0" applyFont="1" applyFill="1" applyAlignment="1">
      <alignment vertical="center"/>
    </xf>
    <xf numFmtId="0" fontId="5" fillId="0" borderId="0" xfId="0" applyFont="1" applyAlignment="1">
      <alignment horizontal="left" vertical="top"/>
    </xf>
    <xf numFmtId="0" fontId="14" fillId="0" borderId="0" xfId="0" applyFont="1" applyAlignment="1">
      <alignment horizontal="center" vertical="center"/>
    </xf>
    <xf numFmtId="0" fontId="5" fillId="0" borderId="0" xfId="0" applyFont="1">
      <alignment vertical="center"/>
    </xf>
    <xf numFmtId="0" fontId="44" fillId="0" borderId="0" xfId="0" applyFont="1">
      <alignment vertical="center"/>
    </xf>
    <xf numFmtId="0" fontId="9" fillId="0" borderId="0" xfId="0" applyFont="1" applyAlignment="1">
      <alignment horizontal="center" vertical="center"/>
    </xf>
    <xf numFmtId="0" fontId="9" fillId="0" borderId="0" xfId="0" applyFont="1">
      <alignment vertical="center"/>
    </xf>
    <xf numFmtId="0" fontId="45" fillId="0" borderId="0" xfId="0" applyFont="1" applyFill="1" applyAlignment="1">
      <alignment horizontal="center" vertical="center"/>
    </xf>
    <xf numFmtId="0" fontId="5" fillId="0" borderId="0" xfId="0" applyFont="1" applyAlignment="1">
      <alignment horizontal="center" vertical="center"/>
    </xf>
    <xf numFmtId="0" fontId="5" fillId="0" borderId="0" xfId="0" applyFont="1" applyAlignment="1">
      <alignment horizontal="right" vertical="center"/>
    </xf>
    <xf numFmtId="0" fontId="7" fillId="0" borderId="1" xfId="0" applyFont="1" applyBorder="1" applyAlignment="1">
      <alignment horizontal="center" vertical="center"/>
    </xf>
    <xf numFmtId="177" fontId="7" fillId="0" borderId="2" xfId="0" applyNumberFormat="1"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180" fontId="21" fillId="0" borderId="5" xfId="1" applyNumberFormat="1" applyFont="1" applyBorder="1" applyAlignment="1">
      <alignment horizontal="center" vertical="center"/>
    </xf>
    <xf numFmtId="180" fontId="21" fillId="0" borderId="6" xfId="1" applyNumberFormat="1" applyFont="1" applyBorder="1" applyAlignment="1">
      <alignment horizontal="center" vertical="center"/>
    </xf>
    <xf numFmtId="0" fontId="9" fillId="0" borderId="4" xfId="0" applyFont="1" applyFill="1" applyBorder="1" applyAlignment="1">
      <alignment horizontal="center" vertical="center"/>
    </xf>
    <xf numFmtId="183" fontId="21" fillId="0" borderId="5" xfId="0" applyNumberFormat="1" applyFont="1" applyFill="1" applyBorder="1" applyAlignment="1">
      <alignment horizontal="center" vertical="center" wrapText="1"/>
    </xf>
    <xf numFmtId="180" fontId="9" fillId="0" borderId="5" xfId="1" applyNumberFormat="1" applyFont="1" applyFill="1" applyBorder="1" applyAlignment="1">
      <alignment horizontal="center" vertical="center"/>
    </xf>
    <xf numFmtId="180" fontId="9" fillId="0" borderId="5" xfId="0" applyNumberFormat="1" applyFont="1" applyFill="1" applyBorder="1" applyAlignment="1">
      <alignment horizontal="center" vertical="center"/>
    </xf>
    <xf numFmtId="180" fontId="9" fillId="0" borderId="6" xfId="0" applyNumberFormat="1" applyFont="1" applyFill="1" applyBorder="1" applyAlignment="1">
      <alignment horizontal="center" vertical="center"/>
    </xf>
    <xf numFmtId="0" fontId="9" fillId="0" borderId="7" xfId="0" applyFont="1" applyFill="1" applyBorder="1" applyAlignment="1">
      <alignment horizontal="center" vertical="center"/>
    </xf>
    <xf numFmtId="183" fontId="21" fillId="0" borderId="8" xfId="0" applyNumberFormat="1" applyFont="1" applyFill="1" applyBorder="1" applyAlignment="1">
      <alignment horizontal="center" vertical="center" wrapText="1"/>
    </xf>
    <xf numFmtId="180" fontId="9" fillId="0" borderId="8" xfId="1" applyNumberFormat="1" applyFont="1" applyFill="1" applyBorder="1" applyAlignment="1">
      <alignment horizontal="center" vertical="center"/>
    </xf>
    <xf numFmtId="180" fontId="9" fillId="0" borderId="8" xfId="0" applyNumberFormat="1" applyFont="1" applyFill="1" applyBorder="1" applyAlignment="1">
      <alignment horizontal="center" vertical="center"/>
    </xf>
    <xf numFmtId="180" fontId="9" fillId="0" borderId="9" xfId="0" applyNumberFormat="1" applyFont="1" applyFill="1" applyBorder="1" applyAlignment="1">
      <alignment horizontal="center" vertical="center"/>
    </xf>
    <xf numFmtId="0" fontId="37" fillId="0" borderId="4" xfId="62" applyFont="1" applyFill="1" applyBorder="1">
      <alignment vertical="center"/>
    </xf>
    <xf numFmtId="180" fontId="13" fillId="0" borderId="5" xfId="0" applyNumberFormat="1" applyFont="1" applyFill="1" applyBorder="1" applyAlignment="1" applyProtection="1">
      <alignment vertical="center"/>
    </xf>
    <xf numFmtId="0" fontId="37" fillId="0" borderId="5" xfId="62" applyFont="1" applyFill="1" applyBorder="1">
      <alignment vertical="center"/>
    </xf>
    <xf numFmtId="180" fontId="13" fillId="0" borderId="6" xfId="0" applyNumberFormat="1" applyFont="1" applyFill="1" applyBorder="1" applyAlignment="1" applyProtection="1">
      <alignment vertical="center"/>
    </xf>
    <xf numFmtId="180" fontId="21" fillId="0" borderId="5" xfId="0" applyNumberFormat="1" applyFont="1" applyFill="1" applyBorder="1" applyAlignment="1" applyProtection="1">
      <alignment vertical="center"/>
    </xf>
    <xf numFmtId="3" fontId="21" fillId="0" borderId="5" xfId="0" applyNumberFormat="1" applyFont="1" applyFill="1" applyBorder="1" applyAlignment="1" applyProtection="1">
      <alignment vertical="center"/>
    </xf>
    <xf numFmtId="176" fontId="9" fillId="0" borderId="6" xfId="0" applyNumberFormat="1" applyFont="1" applyFill="1" applyBorder="1" applyAlignment="1">
      <alignment horizontal="right" vertical="center"/>
    </xf>
    <xf numFmtId="180" fontId="21" fillId="0" borderId="6" xfId="0" applyNumberFormat="1" applyFont="1" applyFill="1" applyBorder="1" applyAlignment="1" applyProtection="1">
      <alignment vertical="center"/>
    </xf>
    <xf numFmtId="0" fontId="18" fillId="0" borderId="4" xfId="0" applyFont="1" applyFill="1" applyBorder="1" applyAlignment="1">
      <alignment vertical="center"/>
    </xf>
    <xf numFmtId="176" fontId="18" fillId="0" borderId="5" xfId="0" applyNumberFormat="1" applyFont="1" applyFill="1" applyBorder="1" applyAlignment="1"/>
    <xf numFmtId="3" fontId="21" fillId="0" borderId="8" xfId="0" applyNumberFormat="1" applyFont="1" applyFill="1" applyBorder="1" applyAlignment="1" applyProtection="1">
      <alignment vertical="center"/>
    </xf>
    <xf numFmtId="180" fontId="21" fillId="0" borderId="9" xfId="0" applyNumberFormat="1" applyFont="1" applyFill="1" applyBorder="1" applyAlignment="1" applyProtection="1">
      <alignment vertical="center"/>
    </xf>
    <xf numFmtId="0" fontId="11" fillId="0" borderId="0" xfId="0" applyFont="1" applyFill="1" applyAlignment="1">
      <alignment vertical="center"/>
    </xf>
    <xf numFmtId="0" fontId="12" fillId="0" borderId="0" xfId="0" applyFont="1" applyFill="1" applyAlignment="1">
      <alignment horizontal="left" vertical="center"/>
    </xf>
    <xf numFmtId="0" fontId="10" fillId="0" borderId="0" xfId="0" applyFont="1" applyFill="1" applyAlignment="1">
      <alignment horizontal="left" vertical="center"/>
    </xf>
    <xf numFmtId="0" fontId="11" fillId="0" borderId="1"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9" fillId="0" borderId="4" xfId="0" applyNumberFormat="1" applyFont="1" applyFill="1" applyBorder="1" applyAlignment="1" applyProtection="1">
      <alignment horizontal="left" vertical="center"/>
    </xf>
    <xf numFmtId="0" fontId="16" fillId="0" borderId="5" xfId="0" applyNumberFormat="1" applyFont="1" applyFill="1" applyBorder="1" applyAlignment="1" applyProtection="1">
      <alignment horizontal="left" vertical="center"/>
    </xf>
    <xf numFmtId="3" fontId="9" fillId="0" borderId="6" xfId="0" applyNumberFormat="1" applyFont="1" applyFill="1" applyBorder="1" applyAlignment="1" applyProtection="1">
      <alignment horizontal="center" vertical="center"/>
    </xf>
    <xf numFmtId="0" fontId="9" fillId="0" borderId="5" xfId="0" applyNumberFormat="1" applyFont="1" applyFill="1" applyBorder="1" applyAlignment="1" applyProtection="1">
      <alignment horizontal="left" vertical="center"/>
    </xf>
    <xf numFmtId="0" fontId="12" fillId="0" borderId="4" xfId="0" applyNumberFormat="1" applyFont="1" applyFill="1" applyBorder="1" applyAlignment="1">
      <alignment horizontal="left" vertical="center"/>
    </xf>
    <xf numFmtId="0" fontId="24" fillId="0" borderId="5" xfId="0" applyFont="1" applyFill="1" applyBorder="1">
      <alignment vertical="center"/>
    </xf>
    <xf numFmtId="0" fontId="12" fillId="0" borderId="6" xfId="0" applyFont="1" applyFill="1" applyBorder="1" applyAlignment="1">
      <alignment horizontal="center" vertical="center"/>
    </xf>
    <xf numFmtId="0" fontId="12" fillId="0" borderId="4" xfId="0" applyFont="1" applyFill="1" applyBorder="1" applyAlignment="1">
      <alignment horizontal="left" vertical="center"/>
    </xf>
    <xf numFmtId="0" fontId="12" fillId="0" borderId="7" xfId="0" applyNumberFormat="1" applyFont="1" applyFill="1" applyBorder="1" applyAlignment="1">
      <alignment horizontal="left" vertical="center"/>
    </xf>
    <xf numFmtId="0" fontId="12" fillId="0" borderId="8" xfId="0" applyFont="1" applyFill="1" applyBorder="1">
      <alignment vertical="center"/>
    </xf>
    <xf numFmtId="0" fontId="12" fillId="0" borderId="9" xfId="0" applyFont="1" applyFill="1" applyBorder="1" applyAlignment="1">
      <alignment horizontal="center" vertical="center"/>
    </xf>
    <xf numFmtId="179" fontId="10" fillId="0" borderId="0" xfId="0" applyNumberFormat="1" applyFont="1" applyFill="1">
      <alignment vertical="center"/>
    </xf>
    <xf numFmtId="179" fontId="10" fillId="0" borderId="0" xfId="0" applyNumberFormat="1" applyFont="1" applyFill="1" applyBorder="1" applyAlignment="1">
      <alignment horizontal="right" vertical="center"/>
    </xf>
    <xf numFmtId="179" fontId="11" fillId="0" borderId="2" xfId="0" applyNumberFormat="1" applyFont="1" applyFill="1" applyBorder="1" applyAlignment="1">
      <alignment horizontal="center" vertical="center"/>
    </xf>
    <xf numFmtId="179" fontId="11" fillId="0" borderId="3" xfId="0" applyNumberFormat="1" applyFont="1" applyFill="1" applyBorder="1" applyAlignment="1">
      <alignment horizontal="center" vertical="center"/>
    </xf>
    <xf numFmtId="0" fontId="27" fillId="0" borderId="4" xfId="0" applyFont="1" applyFill="1" applyBorder="1" applyAlignment="1">
      <alignment horizontal="center" vertical="center" wrapText="1"/>
    </xf>
    <xf numFmtId="180" fontId="26" fillId="0" borderId="5" xfId="0" applyNumberFormat="1" applyFont="1" applyFill="1" applyBorder="1" applyAlignment="1">
      <alignment horizontal="center" vertical="center"/>
    </xf>
    <xf numFmtId="0" fontId="27" fillId="0" borderId="5" xfId="0" applyFont="1" applyFill="1" applyBorder="1" applyAlignment="1">
      <alignment horizontal="center" vertical="center" wrapText="1"/>
    </xf>
    <xf numFmtId="179" fontId="26" fillId="0" borderId="6" xfId="0" applyNumberFormat="1" applyFont="1" applyFill="1" applyBorder="1" applyAlignment="1">
      <alignment horizontal="center" vertical="center"/>
    </xf>
    <xf numFmtId="3" fontId="21" fillId="0" borderId="4" xfId="0" applyNumberFormat="1" applyFont="1" applyFill="1" applyBorder="1" applyAlignment="1" applyProtection="1">
      <alignment vertical="center" wrapText="1"/>
    </xf>
    <xf numFmtId="180" fontId="9" fillId="0" borderId="5" xfId="62" applyNumberFormat="1" applyFont="1" applyFill="1" applyBorder="1" applyAlignment="1">
      <alignment horizontal="center" vertical="center" wrapText="1"/>
    </xf>
    <xf numFmtId="179" fontId="9" fillId="0" borderId="5" xfId="62" applyNumberFormat="1" applyFont="1" applyFill="1" applyBorder="1" applyAlignment="1">
      <alignment horizontal="center" vertical="center" wrapText="1"/>
    </xf>
    <xf numFmtId="3" fontId="21" fillId="0" borderId="5" xfId="0" applyNumberFormat="1" applyFont="1" applyFill="1" applyBorder="1" applyAlignment="1" applyProtection="1">
      <alignment vertical="center" wrapText="1"/>
    </xf>
    <xf numFmtId="179" fontId="28" fillId="0" borderId="6" xfId="0" applyNumberFormat="1" applyFont="1" applyFill="1" applyBorder="1" applyAlignment="1">
      <alignment horizontal="center" vertical="center"/>
    </xf>
    <xf numFmtId="179" fontId="29" fillId="0" borderId="5" xfId="0" applyNumberFormat="1" applyFont="1" applyFill="1" applyBorder="1" applyAlignment="1">
      <alignment horizontal="center" vertical="center"/>
    </xf>
    <xf numFmtId="0" fontId="28" fillId="0" borderId="7" xfId="0" applyFont="1" applyFill="1" applyBorder="1" applyAlignment="1">
      <alignment horizontal="left" vertical="center" wrapText="1"/>
    </xf>
    <xf numFmtId="179" fontId="28" fillId="0" borderId="9" xfId="0" applyNumberFormat="1" applyFont="1" applyFill="1" applyBorder="1" applyAlignment="1">
      <alignment horizontal="center" vertical="center"/>
    </xf>
    <xf numFmtId="0" fontId="5" fillId="0" borderId="0" xfId="50" applyFont="1" applyFill="1" applyBorder="1" applyAlignment="1">
      <alignment horizontal="right" vertical="center"/>
    </xf>
    <xf numFmtId="0" fontId="32" fillId="0" borderId="0" xfId="50" applyFont="1" applyFill="1" applyBorder="1" applyAlignment="1">
      <alignment horizontal="left" vertical="center"/>
    </xf>
    <xf numFmtId="180" fontId="10" fillId="0" borderId="0" xfId="0" applyNumberFormat="1" applyFont="1" applyFill="1" applyBorder="1" applyAlignment="1" applyProtection="1">
      <alignment horizontal="right" vertical="center"/>
      <protection locked="0"/>
    </xf>
    <xf numFmtId="0" fontId="7" fillId="0" borderId="3" xfId="0" applyFont="1" applyFill="1" applyBorder="1" applyAlignment="1">
      <alignment horizontal="center" vertical="center"/>
    </xf>
    <xf numFmtId="0" fontId="9" fillId="0" borderId="4" xfId="50" applyFont="1" applyFill="1" applyBorder="1">
      <alignment vertical="center"/>
    </xf>
    <xf numFmtId="0" fontId="9" fillId="0" borderId="5" xfId="50" applyFont="1" applyFill="1" applyBorder="1" applyAlignment="1">
      <alignment horizontal="center" vertical="center"/>
    </xf>
    <xf numFmtId="176" fontId="13" fillId="0" borderId="5" xfId="50" applyNumberFormat="1" applyFont="1" applyFill="1" applyBorder="1" applyAlignment="1">
      <alignment horizontal="center" vertical="center"/>
    </xf>
    <xf numFmtId="176" fontId="13" fillId="0" borderId="6" xfId="50" applyNumberFormat="1" applyFont="1" applyFill="1" applyBorder="1" applyAlignment="1">
      <alignment horizontal="center" vertical="center"/>
    </xf>
    <xf numFmtId="0" fontId="21" fillId="2" borderId="5" xfId="50" applyFont="1" applyFill="1" applyBorder="1" applyAlignment="1">
      <alignment horizontal="center" vertical="center"/>
    </xf>
    <xf numFmtId="0" fontId="44" fillId="0" borderId="0" xfId="0" applyFont="1" applyFill="1">
      <alignment vertical="center"/>
    </xf>
    <xf numFmtId="0" fontId="9" fillId="0" borderId="0" xfId="0" applyFont="1" applyFill="1" applyAlignment="1">
      <alignment horizontal="center" vertical="center"/>
    </xf>
    <xf numFmtId="0" fontId="6" fillId="0" borderId="0" xfId="0" applyFont="1" applyFill="1" applyAlignment="1">
      <alignment horizontal="center" vertical="center"/>
    </xf>
    <xf numFmtId="0" fontId="5" fillId="0" borderId="0" xfId="0" applyFont="1" applyFill="1" applyAlignment="1">
      <alignment horizontal="center" vertical="center"/>
    </xf>
    <xf numFmtId="0" fontId="7" fillId="0" borderId="2" xfId="0" applyFont="1" applyFill="1" applyBorder="1" applyAlignment="1">
      <alignment horizontal="center" vertical="center" wrapText="1"/>
    </xf>
    <xf numFmtId="0" fontId="16" fillId="0" borderId="5" xfId="0" applyFont="1" applyFill="1" applyBorder="1" applyAlignment="1">
      <alignment horizontal="center" vertical="center"/>
    </xf>
    <xf numFmtId="184" fontId="16" fillId="0" borderId="5" xfId="0" applyNumberFormat="1" applyFont="1" applyFill="1" applyBorder="1" applyAlignment="1">
      <alignment horizontal="center" vertical="center"/>
    </xf>
    <xf numFmtId="184" fontId="16" fillId="0" borderId="6" xfId="0" applyNumberFormat="1" applyFont="1" applyFill="1" applyBorder="1" applyAlignment="1">
      <alignment horizontal="center" vertical="center"/>
    </xf>
    <xf numFmtId="184" fontId="9" fillId="0" borderId="5" xfId="0" applyNumberFormat="1" applyFont="1" applyFill="1" applyBorder="1" applyAlignment="1">
      <alignment horizontal="center" vertical="center"/>
    </xf>
    <xf numFmtId="184" fontId="9" fillId="0" borderId="8" xfId="0" applyNumberFormat="1" applyFont="1" applyFill="1" applyBorder="1" applyAlignment="1">
      <alignment horizontal="center" vertical="center"/>
    </xf>
    <xf numFmtId="176" fontId="18" fillId="0" borderId="0" xfId="65" applyNumberFormat="1" applyFont="1" applyFill="1" applyAlignment="1">
      <alignment horizontal="center"/>
    </xf>
    <xf numFmtId="0" fontId="13" fillId="0" borderId="4" xfId="62" applyFont="1" applyFill="1" applyBorder="1" applyAlignment="1">
      <alignment horizontal="justify" vertical="center"/>
    </xf>
    <xf numFmtId="0" fontId="13" fillId="0" borderId="5" xfId="62" applyFont="1" applyFill="1" applyBorder="1" applyAlignment="1">
      <alignment horizontal="justify" vertical="center"/>
    </xf>
    <xf numFmtId="0" fontId="9" fillId="0" borderId="4" xfId="62" applyFont="1" applyFill="1" applyBorder="1" applyAlignment="1">
      <alignment horizontal="justify" vertical="center"/>
    </xf>
    <xf numFmtId="0" fontId="9" fillId="0" borderId="5" xfId="62" applyFont="1" applyFill="1" applyBorder="1" applyAlignment="1">
      <alignment horizontal="justify" vertical="center"/>
    </xf>
    <xf numFmtId="1" fontId="21" fillId="0" borderId="4" xfId="0" applyNumberFormat="1" applyFont="1" applyFill="1" applyBorder="1" applyAlignment="1" applyProtection="1">
      <alignment horizontal="justify" vertical="center"/>
      <protection locked="0"/>
    </xf>
    <xf numFmtId="0" fontId="21" fillId="0" borderId="4" xfId="0" applyNumberFormat="1" applyFont="1" applyFill="1" applyBorder="1" applyAlignment="1" applyProtection="1">
      <alignment horizontal="justify" vertical="center"/>
      <protection locked="0"/>
    </xf>
    <xf numFmtId="0" fontId="9" fillId="0" borderId="5" xfId="62" applyFont="1" applyFill="1" applyBorder="1" applyAlignment="1">
      <alignment horizontal="center" vertical="center"/>
    </xf>
    <xf numFmtId="3" fontId="21" fillId="0" borderId="4" xfId="0" applyNumberFormat="1" applyFont="1" applyFill="1" applyBorder="1" applyAlignment="1" applyProtection="1">
      <alignment horizontal="justify" vertical="center"/>
      <protection locked="0"/>
    </xf>
    <xf numFmtId="0" fontId="18" fillId="0" borderId="5" xfId="65" applyFont="1" applyFill="1" applyBorder="1" applyAlignment="1">
      <alignment horizontal="center"/>
    </xf>
    <xf numFmtId="0" fontId="9" fillId="0" borderId="4" xfId="62" applyFont="1" applyFill="1" applyBorder="1" applyAlignment="1">
      <alignment horizontal="justify" vertical="center" wrapText="1"/>
    </xf>
    <xf numFmtId="3" fontId="21" fillId="0" borderId="5" xfId="0" applyNumberFormat="1" applyFont="1" applyFill="1" applyBorder="1" applyAlignment="1" applyProtection="1">
      <alignment horizontal="justify" vertical="center"/>
      <protection locked="0"/>
    </xf>
    <xf numFmtId="0" fontId="9" fillId="0" borderId="7" xfId="62" applyFont="1" applyFill="1" applyBorder="1" applyAlignment="1">
      <alignment horizontal="justify" vertical="center" wrapText="1"/>
    </xf>
    <xf numFmtId="0" fontId="12" fillId="0" borderId="8" xfId="0" applyFont="1" applyFill="1" applyBorder="1" applyAlignment="1">
      <alignment horizontal="center" vertical="center"/>
    </xf>
    <xf numFmtId="0" fontId="9" fillId="0" borderId="8" xfId="62" applyFont="1" applyFill="1" applyBorder="1" applyAlignment="1">
      <alignment horizontal="justify" vertical="center"/>
    </xf>
    <xf numFmtId="180" fontId="9" fillId="0" borderId="9" xfId="50" applyNumberFormat="1" applyFont="1" applyFill="1" applyBorder="1" applyAlignment="1">
      <alignment horizontal="center" vertical="center"/>
    </xf>
    <xf numFmtId="0" fontId="9" fillId="2" borderId="0" xfId="62" applyFont="1" applyFill="1" applyBorder="1" applyAlignment="1">
      <alignment horizontal="left" vertical="center" wrapText="1"/>
    </xf>
    <xf numFmtId="0" fontId="9" fillId="0" borderId="0" xfId="62" applyFont="1" applyFill="1" applyBorder="1" applyAlignment="1">
      <alignment horizontal="left" vertical="center" wrapText="1"/>
    </xf>
    <xf numFmtId="0" fontId="9" fillId="0" borderId="0" xfId="62" applyFont="1" applyFill="1" applyBorder="1" applyAlignment="1">
      <alignment horizontal="center" vertical="center" wrapText="1"/>
    </xf>
    <xf numFmtId="185" fontId="12" fillId="0" borderId="0" xfId="0" applyNumberFormat="1" applyFont="1" applyFill="1" applyAlignment="1">
      <alignment horizontal="center" vertical="center"/>
    </xf>
    <xf numFmtId="180" fontId="10" fillId="0" borderId="0" xfId="50" applyNumberFormat="1" applyFont="1" applyFill="1" applyAlignment="1">
      <alignment horizontal="left" vertical="top"/>
    </xf>
    <xf numFmtId="185" fontId="10" fillId="0" borderId="0" xfId="0" applyNumberFormat="1" applyFont="1" applyFill="1" applyAlignment="1">
      <alignment horizontal="center" vertical="top"/>
    </xf>
    <xf numFmtId="0" fontId="10" fillId="0" borderId="0" xfId="50" applyFont="1" applyFill="1" applyAlignment="1">
      <alignment horizontal="center" vertical="center"/>
    </xf>
    <xf numFmtId="180" fontId="10" fillId="0" borderId="0" xfId="50" applyNumberFormat="1" applyFont="1" applyFill="1" applyAlignment="1">
      <alignment horizontal="right" vertical="center"/>
    </xf>
    <xf numFmtId="185" fontId="10" fillId="0" borderId="0" xfId="0" applyNumberFormat="1" applyFont="1" applyFill="1" applyBorder="1" applyAlignment="1">
      <alignment horizontal="center" vertical="center"/>
    </xf>
    <xf numFmtId="185" fontId="11" fillId="0" borderId="3" xfId="0" applyNumberFormat="1" applyFont="1" applyFill="1" applyBorder="1" applyAlignment="1">
      <alignment horizontal="center" vertical="center"/>
    </xf>
    <xf numFmtId="0" fontId="22" fillId="0" borderId="4" xfId="61" applyNumberFormat="1" applyFont="1" applyFill="1" applyBorder="1" applyAlignment="1" applyProtection="1">
      <alignment horizontal="center" vertical="center"/>
    </xf>
    <xf numFmtId="0" fontId="22" fillId="0" borderId="5" xfId="61" applyNumberFormat="1" applyFont="1" applyFill="1" applyBorder="1" applyAlignment="1" applyProtection="1">
      <alignment horizontal="center" vertical="center"/>
    </xf>
    <xf numFmtId="185" fontId="24" fillId="0" borderId="6" xfId="0" applyNumberFormat="1" applyFont="1" applyFill="1" applyBorder="1" applyAlignment="1">
      <alignment horizontal="center" vertical="center"/>
    </xf>
    <xf numFmtId="0" fontId="21" fillId="0" borderId="4" xfId="61" applyNumberFormat="1" applyFont="1" applyFill="1" applyBorder="1" applyAlignment="1" applyProtection="1">
      <alignment horizontal="left" vertical="center"/>
    </xf>
    <xf numFmtId="0" fontId="22" fillId="0" borderId="5" xfId="61" applyNumberFormat="1" applyFont="1" applyFill="1" applyBorder="1" applyAlignment="1" applyProtection="1">
      <alignment horizontal="left" vertical="center"/>
    </xf>
    <xf numFmtId="185" fontId="12" fillId="0" borderId="6" xfId="0" applyNumberFormat="1" applyFont="1" applyFill="1" applyBorder="1" applyAlignment="1">
      <alignment horizontal="center" vertical="center"/>
    </xf>
    <xf numFmtId="0" fontId="21" fillId="0" borderId="5" xfId="61" applyNumberFormat="1" applyFont="1" applyFill="1" applyBorder="1" applyAlignment="1" applyProtection="1">
      <alignment horizontal="left" vertical="center"/>
    </xf>
    <xf numFmtId="185" fontId="12" fillId="0" borderId="9" xfId="0" applyNumberFormat="1" applyFont="1" applyFill="1" applyBorder="1" applyAlignment="1">
      <alignment horizontal="center" vertical="center"/>
    </xf>
    <xf numFmtId="186" fontId="6" fillId="0" borderId="0" xfId="60" applyNumberFormat="1" applyFont="1" applyFill="1" applyAlignment="1" applyProtection="1">
      <alignment horizontal="center" vertical="center"/>
    </xf>
    <xf numFmtId="186" fontId="5" fillId="0" borderId="0" xfId="60" applyNumberFormat="1" applyFont="1" applyFill="1" applyAlignment="1" applyProtection="1">
      <alignment horizontal="center" vertical="center"/>
    </xf>
    <xf numFmtId="186" fontId="5" fillId="0" borderId="0" xfId="60" applyNumberFormat="1" applyFont="1" applyFill="1" applyAlignment="1" applyProtection="1">
      <alignment horizontal="right" vertical="center"/>
    </xf>
    <xf numFmtId="186" fontId="7" fillId="3" borderId="1" xfId="65" applyNumberFormat="1" applyFont="1" applyFill="1" applyBorder="1" applyAlignment="1" applyProtection="1">
      <alignment horizontal="center" vertical="center"/>
    </xf>
    <xf numFmtId="41" fontId="7" fillId="2" borderId="2" xfId="52" applyFont="1" applyFill="1" applyBorder="1" applyAlignment="1" applyProtection="1">
      <alignment horizontal="center" vertical="center"/>
    </xf>
    <xf numFmtId="182" fontId="7" fillId="2" borderId="3" xfId="60" applyNumberFormat="1" applyFont="1" applyFill="1" applyBorder="1" applyAlignment="1">
      <alignment horizontal="center" vertical="center" wrapText="1"/>
    </xf>
    <xf numFmtId="0" fontId="16" fillId="0" borderId="4" xfId="0" applyNumberFormat="1" applyFont="1" applyFill="1" applyBorder="1" applyAlignment="1" applyProtection="1">
      <alignment horizontal="center" vertical="center"/>
    </xf>
    <xf numFmtId="0" fontId="24" fillId="0" borderId="5" xfId="0" applyFont="1" applyBorder="1" applyAlignment="1">
      <alignment horizontal="center" vertical="center"/>
    </xf>
    <xf numFmtId="179" fontId="46" fillId="0" borderId="6" xfId="0" applyNumberFormat="1" applyFont="1" applyBorder="1" applyAlignment="1">
      <alignment horizontal="center" vertical="center"/>
    </xf>
    <xf numFmtId="0" fontId="16" fillId="0" borderId="4"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vertical="center"/>
    </xf>
    <xf numFmtId="0" fontId="12" fillId="0" borderId="5" xfId="0" applyFont="1" applyBorder="1" applyAlignment="1">
      <alignment horizontal="center" vertical="center"/>
    </xf>
    <xf numFmtId="179" fontId="47" fillId="0" borderId="6" xfId="0" applyNumberFormat="1" applyFont="1" applyBorder="1" applyAlignment="1">
      <alignment horizontal="center" vertical="center"/>
    </xf>
    <xf numFmtId="0" fontId="9" fillId="0" borderId="4" xfId="0" applyNumberFormat="1" applyFont="1" applyFill="1" applyBorder="1" applyAlignment="1" applyProtection="1">
      <alignment horizontal="center" vertical="center" wrapText="1"/>
    </xf>
    <xf numFmtId="0" fontId="12" fillId="0" borderId="4"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179" fontId="47" fillId="0" borderId="9" xfId="0" applyNumberFormat="1" applyFont="1" applyBorder="1" applyAlignment="1">
      <alignment horizontal="center" vertical="center"/>
    </xf>
    <xf numFmtId="0" fontId="23" fillId="0" borderId="0" xfId="62" applyFont="1" applyFill="1" applyAlignment="1">
      <alignment horizontal="center" vertical="center"/>
    </xf>
    <xf numFmtId="0" fontId="10" fillId="0" borderId="0" xfId="62" applyFont="1" applyFill="1">
      <alignment vertical="center"/>
    </xf>
    <xf numFmtId="0" fontId="11" fillId="0" borderId="0" xfId="62" applyFont="1" applyFill="1">
      <alignment vertical="center"/>
    </xf>
    <xf numFmtId="0" fontId="24" fillId="0" borderId="0" xfId="62" applyFont="1" applyFill="1">
      <alignment vertical="center"/>
    </xf>
    <xf numFmtId="0" fontId="12" fillId="0" borderId="0" xfId="62" applyFont="1" applyFill="1">
      <alignment vertical="center"/>
    </xf>
    <xf numFmtId="0" fontId="12" fillId="0" borderId="0" xfId="62" applyFont="1" applyFill="1" applyAlignment="1">
      <alignment horizontal="center" vertical="center"/>
    </xf>
    <xf numFmtId="0" fontId="1" fillId="0" borderId="0" xfId="62" applyFont="1" applyFill="1" applyAlignment="1">
      <alignment horizontal="center" vertical="center"/>
    </xf>
    <xf numFmtId="0" fontId="1" fillId="0" borderId="0" xfId="62" applyFont="1" applyFill="1" applyBorder="1" applyAlignment="1">
      <alignment horizontal="right" vertical="center"/>
    </xf>
    <xf numFmtId="0" fontId="7" fillId="0" borderId="1" xfId="62" applyFont="1" applyFill="1" applyBorder="1" applyAlignment="1">
      <alignment horizontal="center" vertical="center"/>
    </xf>
    <xf numFmtId="0" fontId="11" fillId="0" borderId="2" xfId="0" applyFont="1" applyFill="1" applyBorder="1" applyAlignment="1">
      <alignment horizontal="center" vertical="center" wrapText="1"/>
    </xf>
    <xf numFmtId="179" fontId="11" fillId="0" borderId="2" xfId="0" applyNumberFormat="1" applyFont="1" applyFill="1" applyBorder="1" applyAlignment="1">
      <alignment horizontal="center" vertical="center" wrapText="1"/>
    </xf>
    <xf numFmtId="0" fontId="7" fillId="0" borderId="2" xfId="62" applyFont="1" applyFill="1" applyBorder="1" applyAlignment="1">
      <alignment horizontal="center" vertical="center" wrapText="1"/>
    </xf>
    <xf numFmtId="179" fontId="11" fillId="0" borderId="3" xfId="0" applyNumberFormat="1" applyFont="1" applyFill="1" applyBorder="1" applyAlignment="1">
      <alignment horizontal="center" vertical="center" wrapText="1"/>
    </xf>
    <xf numFmtId="0" fontId="38" fillId="0" borderId="4" xfId="62" applyFont="1" applyFill="1" applyBorder="1" applyAlignment="1">
      <alignment horizontal="center" vertical="center"/>
    </xf>
    <xf numFmtId="180" fontId="22" fillId="0" borderId="5" xfId="0" applyNumberFormat="1" applyFont="1" applyFill="1" applyBorder="1" applyAlignment="1">
      <alignment horizontal="center" vertical="center"/>
    </xf>
    <xf numFmtId="179" fontId="22" fillId="0" borderId="5" xfId="0" applyNumberFormat="1" applyFont="1" applyFill="1" applyBorder="1" applyAlignment="1">
      <alignment horizontal="center" vertical="center"/>
    </xf>
    <xf numFmtId="180" fontId="42" fillId="0" borderId="5" xfId="62" applyNumberFormat="1" applyFont="1" applyFill="1" applyBorder="1" applyAlignment="1">
      <alignment horizontal="center" vertical="center"/>
    </xf>
    <xf numFmtId="179" fontId="22" fillId="0" borderId="6" xfId="0" applyNumberFormat="1" applyFont="1" applyFill="1" applyBorder="1" applyAlignment="1">
      <alignment horizontal="center" vertical="center"/>
    </xf>
    <xf numFmtId="177" fontId="13" fillId="0" borderId="4" xfId="51" applyNumberFormat="1" applyFont="1" applyFill="1" applyBorder="1" applyAlignment="1" applyProtection="1">
      <alignment horizontal="left" vertical="center" wrapText="1"/>
      <protection locked="0"/>
    </xf>
    <xf numFmtId="180" fontId="13" fillId="0" borderId="5" xfId="51" applyNumberFormat="1" applyFont="1" applyFill="1" applyBorder="1" applyAlignment="1" applyProtection="1">
      <alignment horizontal="left" vertical="center" wrapText="1"/>
      <protection locked="0"/>
    </xf>
    <xf numFmtId="0" fontId="21" fillId="0" borderId="4" xfId="0" applyFont="1" applyFill="1" applyBorder="1" applyAlignment="1">
      <alignment vertical="center"/>
    </xf>
    <xf numFmtId="179" fontId="9" fillId="0" borderId="5" xfId="0" applyNumberFormat="1" applyFont="1" applyFill="1" applyBorder="1" applyAlignment="1">
      <alignment horizontal="center" vertical="center"/>
    </xf>
    <xf numFmtId="180" fontId="4" fillId="0" borderId="5" xfId="62" applyNumberFormat="1" applyFont="1" applyFill="1" applyBorder="1">
      <alignment vertical="center"/>
    </xf>
    <xf numFmtId="179" fontId="9" fillId="0" borderId="6" xfId="0" applyNumberFormat="1" applyFont="1" applyFill="1" applyBorder="1" applyAlignment="1">
      <alignment horizontal="center" vertical="center"/>
    </xf>
    <xf numFmtId="180" fontId="12" fillId="0" borderId="5" xfId="0" applyNumberFormat="1" applyFont="1" applyFill="1" applyBorder="1" applyAlignment="1">
      <alignment horizontal="center" vertical="center"/>
    </xf>
    <xf numFmtId="179" fontId="12" fillId="0" borderId="5" xfId="0" applyNumberFormat="1" applyFont="1" applyFill="1" applyBorder="1" applyAlignment="1">
      <alignment horizontal="center" vertical="center"/>
    </xf>
    <xf numFmtId="0" fontId="13" fillId="0" borderId="4" xfId="0" applyFont="1" applyFill="1" applyBorder="1" applyAlignment="1">
      <alignment vertical="center"/>
    </xf>
    <xf numFmtId="180" fontId="13" fillId="0" borderId="5" xfId="0" applyNumberFormat="1" applyFont="1" applyFill="1" applyBorder="1" applyAlignment="1">
      <alignment horizontal="center" vertical="center"/>
    </xf>
    <xf numFmtId="179" fontId="13" fillId="0" borderId="5" xfId="0" applyNumberFormat="1" applyFont="1" applyFill="1" applyBorder="1" applyAlignment="1">
      <alignment horizontal="center" vertical="center"/>
    </xf>
    <xf numFmtId="179" fontId="13" fillId="0" borderId="6" xfId="0" applyNumberFormat="1" applyFont="1" applyFill="1" applyBorder="1" applyAlignment="1">
      <alignment horizontal="center" vertical="center"/>
    </xf>
    <xf numFmtId="180" fontId="21" fillId="0" borderId="5" xfId="0" applyNumberFormat="1" applyFont="1" applyFill="1" applyBorder="1" applyAlignment="1">
      <alignment horizontal="center" vertical="center"/>
    </xf>
    <xf numFmtId="179" fontId="21" fillId="0" borderId="5" xfId="0" applyNumberFormat="1" applyFont="1" applyFill="1" applyBorder="1" applyAlignment="1">
      <alignment horizontal="center" vertical="center"/>
    </xf>
    <xf numFmtId="180" fontId="4" fillId="0" borderId="5" xfId="62" applyNumberFormat="1" applyFont="1" applyFill="1" applyBorder="1" applyAlignment="1">
      <alignment horizontal="center" vertical="center"/>
    </xf>
    <xf numFmtId="179" fontId="21" fillId="0" borderId="6" xfId="0" applyNumberFormat="1" applyFont="1" applyFill="1" applyBorder="1" applyAlignment="1">
      <alignment horizontal="center" vertical="center"/>
    </xf>
    <xf numFmtId="180" fontId="12" fillId="0" borderId="5" xfId="62" applyNumberFormat="1" applyFont="1" applyFill="1" applyBorder="1" applyAlignment="1">
      <alignment horizontal="center" vertical="center"/>
    </xf>
    <xf numFmtId="0" fontId="21" fillId="0" borderId="7" xfId="0" applyFont="1" applyFill="1" applyBorder="1" applyAlignment="1">
      <alignment vertical="center"/>
    </xf>
    <xf numFmtId="180" fontId="21" fillId="0" borderId="8" xfId="0" applyNumberFormat="1" applyFont="1" applyFill="1" applyBorder="1" applyAlignment="1">
      <alignment horizontal="center" vertical="center"/>
    </xf>
    <xf numFmtId="179" fontId="21" fillId="0" borderId="8" xfId="0" applyNumberFormat="1" applyFont="1" applyFill="1" applyBorder="1" applyAlignment="1">
      <alignment horizontal="center" vertical="center"/>
    </xf>
    <xf numFmtId="0" fontId="12" fillId="0" borderId="8" xfId="62" applyFont="1" applyFill="1" applyBorder="1">
      <alignment vertical="center"/>
    </xf>
    <xf numFmtId="179" fontId="12" fillId="0" borderId="9" xfId="62" applyNumberFormat="1" applyFont="1" applyFill="1" applyBorder="1">
      <alignment vertical="center"/>
    </xf>
    <xf numFmtId="0" fontId="0" fillId="0" borderId="0" xfId="62" applyAlignment="1">
      <alignment vertical="center"/>
    </xf>
    <xf numFmtId="0" fontId="48" fillId="0" borderId="0" xfId="62" applyFont="1" applyAlignment="1">
      <alignment horizontal="center" vertical="center"/>
    </xf>
    <xf numFmtId="0" fontId="49" fillId="0" borderId="0" xfId="62" applyFont="1" applyAlignment="1">
      <alignment horizontal="left" vertical="center"/>
    </xf>
    <xf numFmtId="0" fontId="0" fillId="0" borderId="0" xfId="62" applyFill="1" applyAlignment="1">
      <alignment vertical="center"/>
    </xf>
    <xf numFmtId="0" fontId="50" fillId="0" borderId="0" xfId="62" applyFont="1" applyAlignment="1">
      <alignment horizontal="left" vertical="top" wrapText="1"/>
    </xf>
    <xf numFmtId="0" fontId="51" fillId="0" borderId="0" xfId="62" applyFont="1" applyAlignment="1">
      <alignment horizontal="left" vertical="center"/>
    </xf>
    <xf numFmtId="0" fontId="51" fillId="0" borderId="0" xfId="62" applyFont="1" applyAlignment="1">
      <alignment horizontal="left" vertical="center" wrapText="1"/>
    </xf>
    <xf numFmtId="0" fontId="52" fillId="0" borderId="0" xfId="62" applyFont="1" applyAlignment="1">
      <alignment horizontal="center" vertical="center"/>
    </xf>
    <xf numFmtId="0" fontId="53" fillId="0" borderId="0" xfId="62" applyFont="1" applyAlignment="1">
      <alignment horizontal="center" vertical="center"/>
    </xf>
    <xf numFmtId="0" fontId="54" fillId="0" borderId="0" xfId="62" applyFont="1" applyAlignment="1">
      <alignment horizontal="center" vertical="center"/>
    </xf>
    <xf numFmtId="0" fontId="0" fillId="2" borderId="0" xfId="62" applyFill="1" applyAlignment="1">
      <alignment vertical="center"/>
    </xf>
  </cellXfs>
  <cellStyles count="7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2 5" xfId="50"/>
    <cellStyle name="常规 9" xfId="51"/>
    <cellStyle name="千位分隔[0] 2" xfId="52"/>
    <cellStyle name="千位分隔[0] 3" xfId="53"/>
    <cellStyle name="常规 3 2" xfId="54"/>
    <cellStyle name="常规 2 2" xfId="55"/>
    <cellStyle name="常规 3 4" xfId="56"/>
    <cellStyle name="常规 2 3" xfId="57"/>
    <cellStyle name="常规 2 10" xfId="58"/>
    <cellStyle name="常规 13" xfId="59"/>
    <cellStyle name="常规 2 6" xfId="60"/>
    <cellStyle name="常规 15" xfId="61"/>
    <cellStyle name="常规 2" xfId="62"/>
    <cellStyle name="常规_2007人代会数据 2" xfId="63"/>
    <cellStyle name="常规 3" xfId="64"/>
    <cellStyle name="常规 4" xfId="65"/>
    <cellStyle name="常规 4 2" xfId="66"/>
    <cellStyle name="常规 5" xfId="67"/>
    <cellStyle name="千位分隔 2" xfId="68"/>
    <cellStyle name="千位分隔 2 3 2 2 2" xfId="69"/>
  </cellStyles>
  <dxfs count="1">
    <dxf>
      <fill>
        <patternFill patternType="solid">
          <bgColor indexed="46"/>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tyles" Target="styles.xml"/><Relationship Id="rId31" Type="http://schemas.openxmlformats.org/officeDocument/2006/relationships/sharedStrings" Target="sharedString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9"/>
  <sheetViews>
    <sheetView workbookViewId="0">
      <selection activeCell="C4" sqref="C4"/>
    </sheetView>
  </sheetViews>
  <sheetFormatPr defaultColWidth="9" defaultRowHeight="13.5"/>
  <cols>
    <col min="1" max="1" width="89.4416666666667" style="631" customWidth="1"/>
    <col min="2" max="16384" width="9" style="631"/>
  </cols>
  <sheetData>
    <row r="1" ht="79" customHeight="1" spans="1:14">
      <c r="A1" s="635" t="s">
        <v>0</v>
      </c>
    </row>
    <row r="2" ht="41.25" customHeight="1"/>
    <row r="3" ht="11.1" customHeight="1"/>
    <row r="4" ht="81.95" customHeight="1" spans="1:14">
      <c r="A4" s="636" t="s">
        <v>1</v>
      </c>
    </row>
    <row r="5" ht="42.75" customHeight="1" spans="1:14">
      <c r="A5" s="637" t="s">
        <v>2</v>
      </c>
    </row>
    <row r="10" ht="48" customHeight="1" spans="1:14">
      <c r="A10" s="638"/>
    </row>
    <row r="11" ht="51.75" customHeight="1"/>
    <row r="12" ht="3" customHeight="1"/>
    <row r="13" ht="3" customHeight="1"/>
    <row r="14" ht="3" customHeight="1"/>
    <row r="15" ht="209.1" customHeight="1" spans="1:14">
      <c r="N15" s="634"/>
    </row>
    <row r="17" ht="9" customHeight="1"/>
    <row r="18" ht="24" spans="1:1">
      <c r="A18" s="639" t="s">
        <v>3</v>
      </c>
    </row>
    <row r="19" ht="11.1" customHeight="1" spans="1:1">
      <c r="A19" s="640"/>
    </row>
    <row r="20" ht="24" spans="1:1">
      <c r="A20" s="639" t="s">
        <v>4</v>
      </c>
    </row>
    <row r="29" spans="1:1">
      <c r="A29" s="641"/>
    </row>
  </sheetData>
  <printOptions horizontalCentered="1"/>
  <pageMargins left="0.708661417322835" right="0.708661417322835" top="0.748031496062992" bottom="0.748031496062992" header="0.31496062992126" footer="0.511811023622047"/>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C74"/>
  <sheetViews>
    <sheetView workbookViewId="0">
      <selection activeCell="L40" sqref="L40"/>
    </sheetView>
  </sheetViews>
  <sheetFormatPr defaultColWidth="30.6333333333333" defaultRowHeight="24.6" customHeight="1" outlineLevelCol="2"/>
  <cols>
    <col min="1" max="1" width="12.5" style="488" customWidth="1"/>
    <col min="2" max="2" width="44.8833333333333" style="40" customWidth="1"/>
    <col min="3" max="3" width="31.75" style="173" customWidth="1"/>
    <col min="4" max="16384" width="30.6333333333333" style="40"/>
  </cols>
  <sheetData>
    <row r="1" s="168" customFormat="1" ht="15.95" customHeight="1" spans="1:3">
      <c r="A1" s="168" t="s">
        <v>665</v>
      </c>
      <c r="C1" s="177"/>
    </row>
    <row r="2" s="169" customFormat="1" ht="30" customHeight="1" spans="1:3">
      <c r="A2" s="126" t="s">
        <v>666</v>
      </c>
      <c r="B2" s="126"/>
      <c r="C2" s="126"/>
    </row>
    <row r="3" s="170" customFormat="1" ht="20.1" customHeight="1" spans="1:3">
      <c r="A3" s="489"/>
      <c r="B3" s="278" t="s">
        <v>35</v>
      </c>
      <c r="C3" s="278"/>
    </row>
    <row r="4" s="487" customFormat="1" ht="21.2" customHeight="1" spans="1:3">
      <c r="A4" s="490" t="s">
        <v>105</v>
      </c>
      <c r="B4" s="491" t="s">
        <v>106</v>
      </c>
      <c r="C4" s="492" t="s">
        <v>667</v>
      </c>
    </row>
    <row r="5" s="449" customFormat="1" ht="21.2" customHeight="1" spans="1:3">
      <c r="A5" s="493"/>
      <c r="B5" s="494" t="s">
        <v>668</v>
      </c>
      <c r="C5" s="495">
        <v>390944</v>
      </c>
    </row>
    <row r="6" ht="21.2" customHeight="1" spans="1:3">
      <c r="A6" s="493">
        <v>207</v>
      </c>
      <c r="B6" s="494" t="s">
        <v>55</v>
      </c>
      <c r="C6" s="495">
        <v>76</v>
      </c>
    </row>
    <row r="7" ht="21.2" customHeight="1" spans="1:3">
      <c r="A7" s="493">
        <v>20709</v>
      </c>
      <c r="B7" s="494" t="s">
        <v>669</v>
      </c>
      <c r="C7" s="495">
        <v>76</v>
      </c>
    </row>
    <row r="8" ht="21.2" customHeight="1" spans="1:3">
      <c r="A8" s="493">
        <v>2070904</v>
      </c>
      <c r="B8" s="496" t="s">
        <v>670</v>
      </c>
      <c r="C8" s="495">
        <v>76</v>
      </c>
    </row>
    <row r="9" ht="21.2" customHeight="1" spans="1:3">
      <c r="A9" s="493">
        <v>211</v>
      </c>
      <c r="B9" s="494" t="s">
        <v>61</v>
      </c>
      <c r="C9" s="495">
        <v>5190</v>
      </c>
    </row>
    <row r="10" ht="21.2" customHeight="1" spans="1:3">
      <c r="A10" s="493">
        <v>21198</v>
      </c>
      <c r="B10" s="494" t="s">
        <v>671</v>
      </c>
      <c r="C10" s="495">
        <v>5190</v>
      </c>
    </row>
    <row r="11" ht="21.2" customHeight="1" spans="1:3">
      <c r="A11" s="493">
        <v>2119801</v>
      </c>
      <c r="B11" s="496" t="s">
        <v>672</v>
      </c>
      <c r="C11" s="495">
        <v>5190</v>
      </c>
    </row>
    <row r="12" ht="21.2" customHeight="1" spans="1:3">
      <c r="A12" s="497">
        <v>212</v>
      </c>
      <c r="B12" s="498" t="s">
        <v>63</v>
      </c>
      <c r="C12" s="499">
        <v>99333</v>
      </c>
    </row>
    <row r="13" ht="21.2" customHeight="1" spans="1:3">
      <c r="A13" s="497">
        <v>21208</v>
      </c>
      <c r="B13" s="498" t="s">
        <v>673</v>
      </c>
      <c r="C13" s="499">
        <v>38290</v>
      </c>
    </row>
    <row r="14" ht="21.2" customHeight="1" spans="1:3">
      <c r="A14" s="497">
        <v>2120801</v>
      </c>
      <c r="B14" s="167" t="s">
        <v>674</v>
      </c>
      <c r="C14" s="499">
        <v>15966</v>
      </c>
    </row>
    <row r="15" ht="21.2" customHeight="1" spans="1:3">
      <c r="A15" s="497">
        <v>2120803</v>
      </c>
      <c r="B15" s="167" t="s">
        <v>675</v>
      </c>
      <c r="C15" s="499">
        <v>1629</v>
      </c>
    </row>
    <row r="16" ht="21.2" customHeight="1" spans="1:3">
      <c r="A16" s="497">
        <v>2120804</v>
      </c>
      <c r="B16" s="167" t="s">
        <v>676</v>
      </c>
      <c r="C16" s="499">
        <v>6092</v>
      </c>
    </row>
    <row r="17" ht="21.2" customHeight="1" spans="1:3">
      <c r="A17" s="497">
        <v>2120806</v>
      </c>
      <c r="B17" s="167" t="s">
        <v>677</v>
      </c>
      <c r="C17" s="499">
        <v>60</v>
      </c>
    </row>
    <row r="18" ht="21.2" customHeight="1" spans="1:3">
      <c r="A18" s="497">
        <v>2120810</v>
      </c>
      <c r="B18" s="167" t="s">
        <v>678</v>
      </c>
      <c r="C18" s="499">
        <v>1251</v>
      </c>
    </row>
    <row r="19" ht="21.2" customHeight="1" spans="1:3">
      <c r="A19" s="497">
        <v>2120899</v>
      </c>
      <c r="B19" s="167" t="s">
        <v>679</v>
      </c>
      <c r="C19" s="499">
        <v>13292</v>
      </c>
    </row>
    <row r="20" ht="21.2" customHeight="1" spans="1:3">
      <c r="A20" s="497">
        <v>21213</v>
      </c>
      <c r="B20" s="498" t="s">
        <v>680</v>
      </c>
      <c r="C20" s="499">
        <v>27</v>
      </c>
    </row>
    <row r="21" ht="21.2" customHeight="1" spans="1:3">
      <c r="A21" s="497">
        <v>2121302</v>
      </c>
      <c r="B21" s="167" t="s">
        <v>681</v>
      </c>
      <c r="C21" s="499">
        <v>27</v>
      </c>
    </row>
    <row r="22" ht="21.2" customHeight="1" spans="1:3">
      <c r="A22" s="497">
        <v>21214</v>
      </c>
      <c r="B22" s="498" t="s">
        <v>682</v>
      </c>
      <c r="C22" s="499">
        <v>679</v>
      </c>
    </row>
    <row r="23" ht="21.2" customHeight="1" spans="1:3">
      <c r="A23" s="497">
        <v>2121401</v>
      </c>
      <c r="B23" s="167" t="s">
        <v>683</v>
      </c>
      <c r="C23" s="499">
        <v>656</v>
      </c>
    </row>
    <row r="24" ht="21.2" customHeight="1" spans="1:3">
      <c r="A24" s="497">
        <v>2121402</v>
      </c>
      <c r="B24" s="167" t="s">
        <v>684</v>
      </c>
      <c r="C24" s="499">
        <v>23</v>
      </c>
    </row>
    <row r="25" ht="21.2" customHeight="1" spans="1:3">
      <c r="A25" s="497">
        <v>21215</v>
      </c>
      <c r="B25" s="498" t="s">
        <v>685</v>
      </c>
      <c r="C25" s="499">
        <v>39200</v>
      </c>
    </row>
    <row r="26" ht="21.2" customHeight="1" spans="1:3">
      <c r="A26" s="497">
        <v>2121501</v>
      </c>
      <c r="B26" s="167" t="s">
        <v>674</v>
      </c>
      <c r="C26" s="499">
        <v>39200</v>
      </c>
    </row>
    <row r="27" ht="21.2" customHeight="1" spans="1:3">
      <c r="A27" s="497">
        <v>21298</v>
      </c>
      <c r="B27" s="498" t="s">
        <v>671</v>
      </c>
      <c r="C27" s="499">
        <v>21137</v>
      </c>
    </row>
    <row r="28" ht="21.2" customHeight="1" spans="1:3">
      <c r="A28" s="497">
        <v>2129801</v>
      </c>
      <c r="B28" s="167" t="s">
        <v>686</v>
      </c>
      <c r="C28" s="499">
        <v>17893</v>
      </c>
    </row>
    <row r="29" ht="21.2" customHeight="1" spans="1:3">
      <c r="A29" s="497">
        <v>2129899</v>
      </c>
      <c r="B29" s="167" t="s">
        <v>378</v>
      </c>
      <c r="C29" s="499">
        <v>3244</v>
      </c>
    </row>
    <row r="30" ht="21.2" customHeight="1" spans="1:3">
      <c r="A30" s="497">
        <v>213</v>
      </c>
      <c r="B30" s="498" t="s">
        <v>65</v>
      </c>
      <c r="C30" s="499">
        <v>66326</v>
      </c>
    </row>
    <row r="31" ht="21.2" customHeight="1" spans="1:3">
      <c r="A31" s="497">
        <v>21367</v>
      </c>
      <c r="B31" s="498" t="s">
        <v>687</v>
      </c>
      <c r="C31" s="499">
        <v>2221</v>
      </c>
    </row>
    <row r="32" ht="21.2" customHeight="1" spans="1:3">
      <c r="A32" s="497">
        <v>2136701</v>
      </c>
      <c r="B32" s="167" t="s">
        <v>688</v>
      </c>
      <c r="C32" s="499">
        <v>525</v>
      </c>
    </row>
    <row r="33" ht="21.2" customHeight="1" spans="1:3">
      <c r="A33" s="497">
        <v>2136702</v>
      </c>
      <c r="B33" s="167" t="s">
        <v>689</v>
      </c>
      <c r="C33" s="499">
        <v>1696</v>
      </c>
    </row>
    <row r="34" ht="21.2" customHeight="1" spans="1:3">
      <c r="A34" s="497">
        <v>21369</v>
      </c>
      <c r="B34" s="498" t="s">
        <v>690</v>
      </c>
      <c r="C34" s="499">
        <v>57600</v>
      </c>
    </row>
    <row r="35" ht="21.2" customHeight="1" spans="1:3">
      <c r="A35" s="497">
        <v>2136902</v>
      </c>
      <c r="B35" s="167" t="s">
        <v>691</v>
      </c>
      <c r="C35" s="499">
        <v>57600</v>
      </c>
    </row>
    <row r="36" ht="21.2" customHeight="1" spans="1:3">
      <c r="A36" s="497">
        <v>21372</v>
      </c>
      <c r="B36" s="498" t="s">
        <v>692</v>
      </c>
      <c r="C36" s="499">
        <v>1698</v>
      </c>
    </row>
    <row r="37" ht="21.2" customHeight="1" spans="1:3">
      <c r="A37" s="497">
        <v>2137201</v>
      </c>
      <c r="B37" s="167" t="s">
        <v>693</v>
      </c>
      <c r="C37" s="499">
        <v>1562</v>
      </c>
    </row>
    <row r="38" ht="21.2" customHeight="1" spans="1:3">
      <c r="A38" s="497">
        <v>2137202</v>
      </c>
      <c r="B38" s="167" t="s">
        <v>688</v>
      </c>
      <c r="C38" s="499">
        <v>136</v>
      </c>
    </row>
    <row r="39" ht="21.2" customHeight="1" spans="1:3">
      <c r="A39" s="497">
        <v>21373</v>
      </c>
      <c r="B39" s="498" t="s">
        <v>694</v>
      </c>
      <c r="C39" s="499">
        <v>203</v>
      </c>
    </row>
    <row r="40" ht="21.2" customHeight="1" spans="1:3">
      <c r="A40" s="497">
        <v>2137302</v>
      </c>
      <c r="B40" s="167" t="s">
        <v>688</v>
      </c>
      <c r="C40" s="499">
        <v>203</v>
      </c>
    </row>
    <row r="41" ht="21.2" customHeight="1" spans="1:3">
      <c r="A41" s="497">
        <v>21398</v>
      </c>
      <c r="B41" s="498" t="s">
        <v>671</v>
      </c>
      <c r="C41" s="499">
        <v>4604</v>
      </c>
    </row>
    <row r="42" ht="21.2" customHeight="1" spans="1:3">
      <c r="A42" s="497">
        <v>2139801</v>
      </c>
      <c r="B42" s="167" t="s">
        <v>695</v>
      </c>
      <c r="C42" s="499">
        <v>4604</v>
      </c>
    </row>
    <row r="43" ht="21.2" customHeight="1" spans="1:3">
      <c r="A43" s="497">
        <v>214</v>
      </c>
      <c r="B43" s="498" t="s">
        <v>67</v>
      </c>
      <c r="C43" s="499">
        <v>50668</v>
      </c>
    </row>
    <row r="44" ht="21.2" customHeight="1" spans="1:3">
      <c r="A44" s="497">
        <v>21498</v>
      </c>
      <c r="B44" s="498" t="s">
        <v>671</v>
      </c>
      <c r="C44" s="499">
        <v>50668</v>
      </c>
    </row>
    <row r="45" ht="21.2" customHeight="1" spans="1:3">
      <c r="A45" s="497">
        <v>2149801</v>
      </c>
      <c r="B45" s="167" t="s">
        <v>696</v>
      </c>
      <c r="C45" s="499">
        <v>50668</v>
      </c>
    </row>
    <row r="46" ht="21.2" customHeight="1" spans="1:3">
      <c r="A46" s="497">
        <v>215</v>
      </c>
      <c r="B46" s="498" t="s">
        <v>452</v>
      </c>
      <c r="C46" s="499">
        <v>2033</v>
      </c>
    </row>
    <row r="47" ht="21.2" customHeight="1" spans="1:3">
      <c r="A47" s="497">
        <v>21598</v>
      </c>
      <c r="B47" s="498" t="s">
        <v>671</v>
      </c>
      <c r="C47" s="499">
        <v>2033</v>
      </c>
    </row>
    <row r="48" ht="21.2" customHeight="1" spans="1:3">
      <c r="A48" s="497">
        <v>2159802</v>
      </c>
      <c r="B48" s="167" t="s">
        <v>697</v>
      </c>
      <c r="C48" s="499">
        <v>2033</v>
      </c>
    </row>
    <row r="49" ht="21.2" customHeight="1" spans="1:3">
      <c r="A49" s="497">
        <v>221</v>
      </c>
      <c r="B49" s="498" t="s">
        <v>76</v>
      </c>
      <c r="C49" s="499">
        <v>90</v>
      </c>
    </row>
    <row r="50" ht="21.2" customHeight="1" spans="1:3">
      <c r="A50" s="497">
        <v>22198</v>
      </c>
      <c r="B50" s="498" t="s">
        <v>671</v>
      </c>
      <c r="C50" s="499">
        <v>90</v>
      </c>
    </row>
    <row r="51" ht="21.2" customHeight="1" spans="1:3">
      <c r="A51" s="497">
        <v>2219899</v>
      </c>
      <c r="B51" s="167" t="s">
        <v>698</v>
      </c>
      <c r="C51" s="499">
        <v>90</v>
      </c>
    </row>
    <row r="52" ht="21.2" customHeight="1" spans="1:3">
      <c r="A52" s="497">
        <v>229</v>
      </c>
      <c r="B52" s="498" t="s">
        <v>82</v>
      </c>
      <c r="C52" s="499">
        <v>100750</v>
      </c>
    </row>
    <row r="53" ht="21.2" customHeight="1" spans="1:3">
      <c r="A53" s="497">
        <v>22904</v>
      </c>
      <c r="B53" s="498" t="s">
        <v>699</v>
      </c>
      <c r="C53" s="499">
        <v>84050</v>
      </c>
    </row>
    <row r="54" ht="21.2" customHeight="1" spans="1:3">
      <c r="A54" s="497">
        <v>2290402</v>
      </c>
      <c r="B54" s="167" t="s">
        <v>700</v>
      </c>
      <c r="C54" s="499">
        <v>79050</v>
      </c>
    </row>
    <row r="55" ht="21.2" customHeight="1" spans="1:3">
      <c r="A55" s="497">
        <v>2290403</v>
      </c>
      <c r="B55" s="167" t="s">
        <v>701</v>
      </c>
      <c r="C55" s="499">
        <v>5000</v>
      </c>
    </row>
    <row r="56" ht="21.2" customHeight="1" spans="1:3">
      <c r="A56" s="497">
        <v>22960</v>
      </c>
      <c r="B56" s="498" t="s">
        <v>702</v>
      </c>
      <c r="C56" s="499">
        <v>1499</v>
      </c>
    </row>
    <row r="57" ht="21.2" customHeight="1" spans="1:3">
      <c r="A57" s="497">
        <v>2296002</v>
      </c>
      <c r="B57" s="167" t="s">
        <v>703</v>
      </c>
      <c r="C57" s="499">
        <v>546</v>
      </c>
    </row>
    <row r="58" customHeight="1" spans="1:3">
      <c r="A58" s="500">
        <v>2296003</v>
      </c>
      <c r="B58" s="167" t="s">
        <v>704</v>
      </c>
      <c r="C58" s="499">
        <v>734</v>
      </c>
    </row>
    <row r="59" customHeight="1" spans="1:3">
      <c r="A59" s="500">
        <v>2296004</v>
      </c>
      <c r="B59" s="167" t="s">
        <v>705</v>
      </c>
      <c r="C59" s="499">
        <v>55</v>
      </c>
    </row>
    <row r="60" customHeight="1" spans="1:3">
      <c r="A60" s="500">
        <v>2296006</v>
      </c>
      <c r="B60" s="167" t="s">
        <v>706</v>
      </c>
      <c r="C60" s="499">
        <v>134</v>
      </c>
    </row>
    <row r="61" customHeight="1" spans="1:3">
      <c r="A61" s="500">
        <v>2296099</v>
      </c>
      <c r="B61" s="167" t="s">
        <v>707</v>
      </c>
      <c r="C61" s="499">
        <v>30</v>
      </c>
    </row>
    <row r="62" customHeight="1" spans="1:3">
      <c r="A62" s="500">
        <v>22998</v>
      </c>
      <c r="B62" s="498" t="s">
        <v>708</v>
      </c>
      <c r="C62" s="499">
        <v>15201</v>
      </c>
    </row>
    <row r="63" customHeight="1" spans="1:3">
      <c r="A63" s="497">
        <v>2299899</v>
      </c>
      <c r="B63" s="167" t="s">
        <v>494</v>
      </c>
      <c r="C63" s="499">
        <v>15201</v>
      </c>
    </row>
    <row r="64" customHeight="1" spans="1:3">
      <c r="A64" s="500">
        <v>232</v>
      </c>
      <c r="B64" s="498" t="s">
        <v>84</v>
      </c>
      <c r="C64" s="499">
        <v>66471</v>
      </c>
    </row>
    <row r="65" customHeight="1" spans="1:3">
      <c r="A65" s="500">
        <v>23204</v>
      </c>
      <c r="B65" s="498" t="s">
        <v>709</v>
      </c>
      <c r="C65" s="499">
        <v>66471</v>
      </c>
    </row>
    <row r="66" customHeight="1" spans="1:3">
      <c r="A66" s="500">
        <v>2320411</v>
      </c>
      <c r="B66" s="167" t="s">
        <v>710</v>
      </c>
      <c r="C66" s="499">
        <v>11203</v>
      </c>
    </row>
    <row r="67" customHeight="1" spans="1:3">
      <c r="A67" s="500">
        <v>2320431</v>
      </c>
      <c r="B67" s="167" t="s">
        <v>711</v>
      </c>
      <c r="C67" s="499">
        <v>1726</v>
      </c>
    </row>
    <row r="68" customHeight="1" spans="1:3">
      <c r="A68" s="500">
        <v>2320433</v>
      </c>
      <c r="B68" s="167" t="s">
        <v>712</v>
      </c>
      <c r="C68" s="499">
        <v>8006</v>
      </c>
    </row>
    <row r="69" customHeight="1" spans="1:3">
      <c r="A69" s="500">
        <v>2320498</v>
      </c>
      <c r="B69" s="167" t="s">
        <v>713</v>
      </c>
      <c r="C69" s="499">
        <v>42648</v>
      </c>
    </row>
    <row r="70" customHeight="1" spans="1:3">
      <c r="A70" s="500">
        <v>2320499</v>
      </c>
      <c r="B70" s="167" t="s">
        <v>714</v>
      </c>
      <c r="C70" s="499">
        <v>2888</v>
      </c>
    </row>
    <row r="71" customHeight="1" spans="1:3">
      <c r="A71" s="500">
        <v>233</v>
      </c>
      <c r="B71" s="498" t="s">
        <v>86</v>
      </c>
      <c r="C71" s="499">
        <v>7</v>
      </c>
    </row>
    <row r="72" customHeight="1" spans="1:3">
      <c r="A72" s="500">
        <v>23304</v>
      </c>
      <c r="B72" s="498" t="s">
        <v>715</v>
      </c>
      <c r="C72" s="499">
        <v>7</v>
      </c>
    </row>
    <row r="73" customHeight="1" spans="1:3">
      <c r="A73" s="500">
        <v>2330411</v>
      </c>
      <c r="B73" s="167" t="s">
        <v>716</v>
      </c>
      <c r="C73" s="499">
        <v>4</v>
      </c>
    </row>
    <row r="74" customHeight="1" spans="1:3">
      <c r="A74" s="501">
        <v>2330498</v>
      </c>
      <c r="B74" s="502" t="s">
        <v>717</v>
      </c>
      <c r="C74" s="503">
        <v>3</v>
      </c>
    </row>
  </sheetData>
  <mergeCells count="2">
    <mergeCell ref="A2:C2"/>
    <mergeCell ref="B3:C3"/>
  </mergeCells>
  <printOptions horizontalCentered="1"/>
  <pageMargins left="0.708661417322835" right="0.708661417322835" top="0.748031496062992" bottom="0.708661417322835" header="0.31496062992126" footer="0.511811023622047"/>
  <pageSetup paperSize="9" orientation="portrait"/>
  <headerFooter>
    <oddFooter>&amp;C—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E18"/>
  <sheetViews>
    <sheetView workbookViewId="0">
      <selection activeCell="L40" sqref="L40"/>
    </sheetView>
  </sheetViews>
  <sheetFormatPr defaultColWidth="9" defaultRowHeight="20.1" customHeight="1" outlineLevelCol="4"/>
  <cols>
    <col min="1" max="1" width="28.75" style="120" customWidth="1"/>
    <col min="2" max="2" width="12.25" style="121" customWidth="1"/>
    <col min="3" max="3" width="35.75" style="122" customWidth="1"/>
    <col min="4" max="4" width="12.25" style="123" customWidth="1"/>
    <col min="5" max="5" width="13" style="124" customWidth="1"/>
    <col min="6" max="16384" width="9" style="124"/>
  </cols>
  <sheetData>
    <row r="1" s="70" customFormat="1" ht="15.95" customHeight="1" spans="1:5">
      <c r="A1" s="125" t="s">
        <v>718</v>
      </c>
      <c r="B1" s="125"/>
      <c r="C1" s="125"/>
      <c r="D1" s="125"/>
    </row>
    <row r="2" s="118" customFormat="1" ht="30" customHeight="1" spans="1:5">
      <c r="A2" s="126" t="s">
        <v>719</v>
      </c>
      <c r="B2" s="126"/>
      <c r="C2" s="126"/>
      <c r="D2" s="126"/>
    </row>
    <row r="3" s="119" customFormat="1" customHeight="1" spans="1:5">
      <c r="A3" s="127"/>
      <c r="B3" s="127"/>
      <c r="C3" s="127"/>
      <c r="D3" s="128" t="s">
        <v>35</v>
      </c>
    </row>
    <row r="4" s="72" customFormat="1" ht="28.15" customHeight="1" spans="1:5">
      <c r="A4" s="129" t="s">
        <v>36</v>
      </c>
      <c r="B4" s="130" t="s">
        <v>504</v>
      </c>
      <c r="C4" s="131" t="s">
        <v>40</v>
      </c>
      <c r="D4" s="132" t="s">
        <v>504</v>
      </c>
    </row>
    <row r="5" ht="28.15" customHeight="1" spans="1:5">
      <c r="A5" s="475" t="s">
        <v>506</v>
      </c>
      <c r="B5" s="476">
        <f>SUM(B6:B16)</f>
        <v>154809</v>
      </c>
      <c r="C5" s="477" t="s">
        <v>507</v>
      </c>
      <c r="D5" s="478">
        <v>18047</v>
      </c>
      <c r="E5" s="121"/>
    </row>
    <row r="6" ht="28.15" customHeight="1" spans="1:5">
      <c r="A6" s="137" t="s">
        <v>720</v>
      </c>
      <c r="B6" s="479">
        <v>100</v>
      </c>
      <c r="C6" s="480" t="s">
        <v>721</v>
      </c>
      <c r="D6" s="481"/>
      <c r="E6" s="121"/>
    </row>
    <row r="7" ht="28.15" customHeight="1" spans="1:5">
      <c r="A7" s="137" t="s">
        <v>722</v>
      </c>
      <c r="B7" s="479">
        <v>2880</v>
      </c>
      <c r="C7" s="480" t="s">
        <v>723</v>
      </c>
      <c r="D7" s="482">
        <v>966</v>
      </c>
    </row>
    <row r="8" ht="28.15" customHeight="1" spans="1:5">
      <c r="A8" s="137" t="s">
        <v>724</v>
      </c>
      <c r="B8" s="479">
        <v>25921</v>
      </c>
      <c r="C8" s="480" t="s">
        <v>725</v>
      </c>
      <c r="D8" s="482">
        <v>203</v>
      </c>
    </row>
    <row r="9" ht="28.15" customHeight="1" spans="1:5">
      <c r="A9" s="137" t="s">
        <v>85</v>
      </c>
      <c r="B9" s="479">
        <v>3991</v>
      </c>
      <c r="C9" s="480" t="s">
        <v>726</v>
      </c>
      <c r="D9" s="482">
        <v>2949</v>
      </c>
    </row>
    <row r="10" ht="28.15" customHeight="1" spans="1:5">
      <c r="A10" s="137" t="s">
        <v>727</v>
      </c>
      <c r="B10" s="479">
        <v>121917</v>
      </c>
      <c r="C10" s="480" t="s">
        <v>728</v>
      </c>
      <c r="D10" s="482"/>
    </row>
    <row r="11" ht="28.15" customHeight="1" spans="1:5">
      <c r="A11" s="137"/>
      <c r="B11" s="479"/>
      <c r="C11" s="480" t="s">
        <v>729</v>
      </c>
      <c r="D11" s="482"/>
    </row>
    <row r="12" ht="28.15" customHeight="1" spans="1:5">
      <c r="A12" s="137"/>
      <c r="B12" s="479"/>
      <c r="C12" s="480" t="s">
        <v>730</v>
      </c>
      <c r="D12" s="482"/>
    </row>
    <row r="13" ht="28.15" customHeight="1" spans="1:5">
      <c r="A13" s="137"/>
      <c r="B13" s="479"/>
      <c r="C13" s="480" t="s">
        <v>731</v>
      </c>
      <c r="D13" s="482"/>
    </row>
    <row r="14" ht="28.15" customHeight="1" spans="1:5">
      <c r="A14" s="137"/>
      <c r="B14" s="479"/>
      <c r="C14" s="480" t="s">
        <v>732</v>
      </c>
      <c r="D14" s="482">
        <v>1210</v>
      </c>
    </row>
    <row r="15" ht="28.15" customHeight="1" spans="1:5">
      <c r="A15" s="137"/>
      <c r="B15" s="479"/>
      <c r="C15" s="480" t="s">
        <v>733</v>
      </c>
      <c r="D15" s="482">
        <v>12463</v>
      </c>
    </row>
    <row r="16" ht="28.15" customHeight="1" spans="1:5">
      <c r="A16" s="137"/>
      <c r="B16" s="479"/>
      <c r="C16" s="480" t="s">
        <v>734</v>
      </c>
      <c r="D16" s="482"/>
    </row>
    <row r="17" ht="28.15" customHeight="1" spans="1:4">
      <c r="A17" s="483"/>
      <c r="B17" s="484"/>
      <c r="C17" s="480" t="s">
        <v>735</v>
      </c>
      <c r="D17" s="482">
        <v>256</v>
      </c>
    </row>
    <row r="18" ht="31.9" customHeight="1" spans="1:4">
      <c r="A18" s="144"/>
      <c r="B18" s="145"/>
      <c r="C18" s="485" t="s">
        <v>736</v>
      </c>
      <c r="D18" s="486"/>
    </row>
  </sheetData>
  <mergeCells count="4">
    <mergeCell ref="A1:B1"/>
    <mergeCell ref="C1:D1"/>
    <mergeCell ref="A2:D2"/>
    <mergeCell ref="A3:C3"/>
  </mergeCells>
  <printOptions horizontalCentered="1"/>
  <pageMargins left="0.708661417322835" right="0.708661417322835" top="0.748031496062992" bottom="0.708661417322835" header="0.31496062992126" footer="0.511811023622047"/>
  <pageSetup paperSize="9" orientation="portrait"/>
  <headerFooter>
    <oddFooter>&amp;C— &amp;P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F47"/>
  <sheetViews>
    <sheetView showZeros="0" workbookViewId="0">
      <selection activeCell="L40" sqref="L40"/>
    </sheetView>
  </sheetViews>
  <sheetFormatPr defaultColWidth="9" defaultRowHeight="12" outlineLevelCol="5"/>
  <cols>
    <col min="1" max="1" width="9.75" style="454" customWidth="1"/>
    <col min="2" max="2" width="17" style="454" customWidth="1"/>
    <col min="3" max="5" width="13.6333333333333" style="454" customWidth="1"/>
    <col min="6" max="6" width="13.6333333333333" style="455" customWidth="1"/>
    <col min="7" max="16384" width="9" style="455"/>
  </cols>
  <sheetData>
    <row r="1" s="450" customFormat="1" ht="15.95" customHeight="1" spans="1:6">
      <c r="A1" s="450" t="s">
        <v>737</v>
      </c>
    </row>
    <row r="2" s="451" customFormat="1" ht="30" customHeight="1" spans="1:6">
      <c r="A2" s="456" t="s">
        <v>738</v>
      </c>
      <c r="B2" s="456"/>
      <c r="C2" s="456"/>
      <c r="D2" s="456"/>
      <c r="E2" s="456"/>
      <c r="F2" s="456"/>
    </row>
    <row r="3" s="452" customFormat="1" ht="20.1" customHeight="1" spans="1:6">
      <c r="A3" s="457"/>
      <c r="B3" s="457"/>
      <c r="C3" s="457"/>
      <c r="D3" s="457"/>
      <c r="F3" s="458" t="s">
        <v>35</v>
      </c>
    </row>
    <row r="4" s="453" customFormat="1" ht="14.85" customHeight="1" spans="1:6">
      <c r="A4" s="459" t="s">
        <v>581</v>
      </c>
      <c r="B4" s="460" t="s">
        <v>582</v>
      </c>
      <c r="C4" s="460" t="s">
        <v>739</v>
      </c>
      <c r="D4" s="460" t="s">
        <v>740</v>
      </c>
      <c r="E4" s="460" t="s">
        <v>741</v>
      </c>
      <c r="F4" s="460" t="s">
        <v>742</v>
      </c>
    </row>
    <row r="5" ht="14.85" customHeight="1" spans="1:6">
      <c r="A5" s="461"/>
      <c r="B5" s="462" t="s">
        <v>586</v>
      </c>
      <c r="C5" s="463">
        <f>SUM(C6:C47)</f>
        <v>997</v>
      </c>
      <c r="D5" s="463">
        <f>SUM(D6:D47)</f>
        <v>861</v>
      </c>
      <c r="E5" s="463">
        <f>SUM(E6:E47)</f>
        <v>132</v>
      </c>
      <c r="F5" s="464">
        <f>SUM(F6:F47)</f>
        <v>4</v>
      </c>
    </row>
    <row r="6" s="218" customFormat="1" ht="14.85" customHeight="1" spans="1:6">
      <c r="A6" s="465">
        <v>1</v>
      </c>
      <c r="B6" s="466" t="s">
        <v>587</v>
      </c>
      <c r="C6" s="467">
        <f>D6+E6+F6</f>
        <v>0</v>
      </c>
      <c r="D6" s="468">
        <v>0</v>
      </c>
      <c r="E6" s="468">
        <v>0</v>
      </c>
      <c r="F6" s="469">
        <v>0</v>
      </c>
    </row>
    <row r="7" s="218" customFormat="1" ht="14.85" customHeight="1" spans="1:6">
      <c r="A7" s="465">
        <v>2</v>
      </c>
      <c r="B7" s="466" t="s">
        <v>588</v>
      </c>
      <c r="C7" s="467">
        <f t="shared" ref="C7:C47" si="0">D7+E7+F7</f>
        <v>0</v>
      </c>
      <c r="D7" s="468">
        <v>0</v>
      </c>
      <c r="E7" s="468">
        <v>0</v>
      </c>
      <c r="F7" s="469">
        <v>0</v>
      </c>
    </row>
    <row r="8" s="218" customFormat="1" ht="14.85" customHeight="1" spans="1:6">
      <c r="A8" s="465">
        <v>3</v>
      </c>
      <c r="B8" s="466" t="s">
        <v>589</v>
      </c>
      <c r="C8" s="467">
        <f t="shared" si="0"/>
        <v>134</v>
      </c>
      <c r="D8" s="468">
        <v>134</v>
      </c>
      <c r="E8" s="468">
        <v>0</v>
      </c>
      <c r="F8" s="469">
        <v>0</v>
      </c>
    </row>
    <row r="9" s="218" customFormat="1" ht="14.85" customHeight="1" spans="1:6">
      <c r="A9" s="465">
        <v>4</v>
      </c>
      <c r="B9" s="466" t="s">
        <v>590</v>
      </c>
      <c r="C9" s="467">
        <f t="shared" si="0"/>
        <v>7</v>
      </c>
      <c r="D9" s="468">
        <v>7</v>
      </c>
      <c r="E9" s="468">
        <v>0</v>
      </c>
      <c r="F9" s="469">
        <v>0</v>
      </c>
    </row>
    <row r="10" s="218" customFormat="1" ht="14.85" customHeight="1" spans="1:6">
      <c r="A10" s="465">
        <v>5</v>
      </c>
      <c r="B10" s="466" t="s">
        <v>591</v>
      </c>
      <c r="C10" s="467">
        <f t="shared" si="0"/>
        <v>54</v>
      </c>
      <c r="D10" s="468">
        <v>54</v>
      </c>
      <c r="E10" s="468">
        <v>0</v>
      </c>
      <c r="F10" s="469">
        <v>0</v>
      </c>
    </row>
    <row r="11" s="218" customFormat="1" ht="14.85" customHeight="1" spans="1:6">
      <c r="A11" s="465">
        <v>6</v>
      </c>
      <c r="B11" s="466" t="s">
        <v>592</v>
      </c>
      <c r="C11" s="467">
        <f t="shared" si="0"/>
        <v>18</v>
      </c>
      <c r="D11" s="468">
        <v>18</v>
      </c>
      <c r="E11" s="468">
        <v>0</v>
      </c>
      <c r="F11" s="469">
        <v>0</v>
      </c>
    </row>
    <row r="12" s="218" customFormat="1" ht="14.85" customHeight="1" spans="1:6">
      <c r="A12" s="465">
        <v>7</v>
      </c>
      <c r="B12" s="466" t="s">
        <v>593</v>
      </c>
      <c r="C12" s="467">
        <f t="shared" si="0"/>
        <v>0</v>
      </c>
      <c r="D12" s="468">
        <v>0</v>
      </c>
      <c r="E12" s="468">
        <v>0</v>
      </c>
      <c r="F12" s="469">
        <v>0</v>
      </c>
    </row>
    <row r="13" s="218" customFormat="1" ht="14.85" customHeight="1" spans="1:6">
      <c r="A13" s="465">
        <v>8</v>
      </c>
      <c r="B13" s="466" t="s">
        <v>594</v>
      </c>
      <c r="C13" s="467">
        <f t="shared" si="0"/>
        <v>16</v>
      </c>
      <c r="D13" s="468">
        <v>16</v>
      </c>
      <c r="E13" s="468">
        <v>0</v>
      </c>
      <c r="F13" s="469">
        <v>0</v>
      </c>
    </row>
    <row r="14" s="218" customFormat="1" ht="14.85" customHeight="1" spans="1:6">
      <c r="A14" s="465">
        <v>9</v>
      </c>
      <c r="B14" s="466" t="s">
        <v>595</v>
      </c>
      <c r="C14" s="467">
        <f t="shared" si="0"/>
        <v>5</v>
      </c>
      <c r="D14" s="468">
        <v>5</v>
      </c>
      <c r="E14" s="468">
        <v>0</v>
      </c>
      <c r="F14" s="469">
        <v>0</v>
      </c>
    </row>
    <row r="15" s="218" customFormat="1" ht="14.85" customHeight="1" spans="1:6">
      <c r="A15" s="465">
        <v>10</v>
      </c>
      <c r="B15" s="466" t="s">
        <v>596</v>
      </c>
      <c r="C15" s="467">
        <f t="shared" si="0"/>
        <v>88</v>
      </c>
      <c r="D15" s="468">
        <v>73</v>
      </c>
      <c r="E15" s="468">
        <v>15</v>
      </c>
      <c r="F15" s="469">
        <v>0</v>
      </c>
    </row>
    <row r="16" s="218" customFormat="1" ht="14.85" customHeight="1" spans="1:6">
      <c r="A16" s="465">
        <v>11</v>
      </c>
      <c r="B16" s="466" t="s">
        <v>597</v>
      </c>
      <c r="C16" s="467">
        <f t="shared" si="0"/>
        <v>82</v>
      </c>
      <c r="D16" s="468">
        <v>82</v>
      </c>
      <c r="E16" s="468">
        <v>0</v>
      </c>
      <c r="F16" s="469">
        <v>0</v>
      </c>
    </row>
    <row r="17" s="218" customFormat="1" ht="14.85" customHeight="1" spans="1:6">
      <c r="A17" s="465">
        <v>12</v>
      </c>
      <c r="B17" s="466" t="s">
        <v>598</v>
      </c>
      <c r="C17" s="467">
        <f t="shared" si="0"/>
        <v>2</v>
      </c>
      <c r="D17" s="468">
        <v>2</v>
      </c>
      <c r="E17" s="468">
        <v>0</v>
      </c>
      <c r="F17" s="469">
        <v>0</v>
      </c>
    </row>
    <row r="18" s="218" customFormat="1" ht="14.85" customHeight="1" spans="1:6">
      <c r="A18" s="465">
        <v>13</v>
      </c>
      <c r="B18" s="466" t="s">
        <v>599</v>
      </c>
      <c r="C18" s="467">
        <f t="shared" si="0"/>
        <v>23</v>
      </c>
      <c r="D18" s="468">
        <v>23</v>
      </c>
      <c r="E18" s="468">
        <v>0</v>
      </c>
      <c r="F18" s="469">
        <v>0</v>
      </c>
    </row>
    <row r="19" s="218" customFormat="1" ht="14.85" customHeight="1" spans="1:6">
      <c r="A19" s="465">
        <v>14</v>
      </c>
      <c r="B19" s="466" t="s">
        <v>600</v>
      </c>
      <c r="C19" s="467">
        <f t="shared" si="0"/>
        <v>11</v>
      </c>
      <c r="D19" s="468">
        <v>11</v>
      </c>
      <c r="E19" s="468">
        <v>0</v>
      </c>
      <c r="F19" s="469">
        <v>0</v>
      </c>
    </row>
    <row r="20" s="218" customFormat="1" ht="14.85" customHeight="1" spans="1:6">
      <c r="A20" s="465">
        <v>15</v>
      </c>
      <c r="B20" s="466" t="s">
        <v>601</v>
      </c>
      <c r="C20" s="467">
        <f t="shared" si="0"/>
        <v>3</v>
      </c>
      <c r="D20" s="468">
        <v>3</v>
      </c>
      <c r="E20" s="468">
        <v>0</v>
      </c>
      <c r="F20" s="469">
        <v>0</v>
      </c>
    </row>
    <row r="21" s="218" customFormat="1" ht="14.85" customHeight="1" spans="1:6">
      <c r="A21" s="465">
        <v>16</v>
      </c>
      <c r="B21" s="466" t="s">
        <v>602</v>
      </c>
      <c r="C21" s="467">
        <f t="shared" si="0"/>
        <v>7</v>
      </c>
      <c r="D21" s="468">
        <v>7</v>
      </c>
      <c r="E21" s="468">
        <v>0</v>
      </c>
      <c r="F21" s="469">
        <v>0</v>
      </c>
    </row>
    <row r="22" s="218" customFormat="1" ht="14.85" customHeight="1" spans="1:6">
      <c r="A22" s="465">
        <v>17</v>
      </c>
      <c r="B22" s="466" t="s">
        <v>603</v>
      </c>
      <c r="C22" s="467">
        <f t="shared" si="0"/>
        <v>1</v>
      </c>
      <c r="D22" s="468">
        <v>1</v>
      </c>
      <c r="E22" s="468">
        <v>0</v>
      </c>
      <c r="F22" s="469">
        <v>0</v>
      </c>
    </row>
    <row r="23" s="218" customFormat="1" ht="14.85" customHeight="1" spans="1:6">
      <c r="A23" s="465">
        <v>18</v>
      </c>
      <c r="B23" s="466" t="s">
        <v>604</v>
      </c>
      <c r="C23" s="467">
        <f t="shared" si="0"/>
        <v>27</v>
      </c>
      <c r="D23" s="468">
        <v>23</v>
      </c>
      <c r="E23" s="468">
        <v>0</v>
      </c>
      <c r="F23" s="469">
        <v>4</v>
      </c>
    </row>
    <row r="24" s="218" customFormat="1" ht="14.85" customHeight="1" spans="1:6">
      <c r="A24" s="465">
        <v>19</v>
      </c>
      <c r="B24" s="466" t="s">
        <v>605</v>
      </c>
      <c r="C24" s="467">
        <f t="shared" si="0"/>
        <v>17</v>
      </c>
      <c r="D24" s="468">
        <v>17</v>
      </c>
      <c r="E24" s="468">
        <v>0</v>
      </c>
      <c r="F24" s="469">
        <v>0</v>
      </c>
    </row>
    <row r="25" s="218" customFormat="1" ht="14.85" customHeight="1" spans="1:6">
      <c r="A25" s="465">
        <v>20</v>
      </c>
      <c r="B25" s="466" t="s">
        <v>606</v>
      </c>
      <c r="C25" s="467">
        <f t="shared" si="0"/>
        <v>3</v>
      </c>
      <c r="D25" s="468">
        <v>3</v>
      </c>
      <c r="E25" s="468">
        <v>0</v>
      </c>
      <c r="F25" s="469">
        <v>0</v>
      </c>
    </row>
    <row r="26" s="218" customFormat="1" ht="14.85" customHeight="1" spans="1:6">
      <c r="A26" s="465">
        <v>21</v>
      </c>
      <c r="B26" s="466" t="s">
        <v>607</v>
      </c>
      <c r="C26" s="467">
        <f t="shared" si="0"/>
        <v>3</v>
      </c>
      <c r="D26" s="468">
        <v>3</v>
      </c>
      <c r="E26" s="468">
        <v>0</v>
      </c>
      <c r="F26" s="469">
        <v>0</v>
      </c>
    </row>
    <row r="27" s="218" customFormat="1" ht="14.85" customHeight="1" spans="1:6">
      <c r="A27" s="465">
        <v>22</v>
      </c>
      <c r="B27" s="466" t="s">
        <v>608</v>
      </c>
      <c r="C27" s="467">
        <f t="shared" si="0"/>
        <v>4</v>
      </c>
      <c r="D27" s="468">
        <v>4</v>
      </c>
      <c r="E27" s="468">
        <v>0</v>
      </c>
      <c r="F27" s="469">
        <v>0</v>
      </c>
    </row>
    <row r="28" s="218" customFormat="1" ht="14.85" customHeight="1" spans="1:6">
      <c r="A28" s="465">
        <v>23</v>
      </c>
      <c r="B28" s="466" t="s">
        <v>609</v>
      </c>
      <c r="C28" s="467">
        <f t="shared" si="0"/>
        <v>37</v>
      </c>
      <c r="D28" s="468">
        <v>31</v>
      </c>
      <c r="E28" s="468">
        <v>6</v>
      </c>
      <c r="F28" s="469">
        <v>0</v>
      </c>
    </row>
    <row r="29" s="218" customFormat="1" ht="14.85" customHeight="1" spans="1:6">
      <c r="A29" s="465">
        <v>24</v>
      </c>
      <c r="B29" s="466" t="s">
        <v>610</v>
      </c>
      <c r="C29" s="467">
        <f t="shared" si="0"/>
        <v>8</v>
      </c>
      <c r="D29" s="468">
        <v>8</v>
      </c>
      <c r="E29" s="468">
        <v>0</v>
      </c>
      <c r="F29" s="469">
        <v>0</v>
      </c>
    </row>
    <row r="30" s="218" customFormat="1" ht="14.85" customHeight="1" spans="1:6">
      <c r="A30" s="465">
        <v>25</v>
      </c>
      <c r="B30" s="466" t="s">
        <v>611</v>
      </c>
      <c r="C30" s="467">
        <f t="shared" si="0"/>
        <v>2</v>
      </c>
      <c r="D30" s="468">
        <v>2</v>
      </c>
      <c r="E30" s="468">
        <v>0</v>
      </c>
      <c r="F30" s="469">
        <v>0</v>
      </c>
    </row>
    <row r="31" s="218" customFormat="1" ht="14.85" customHeight="1" spans="1:6">
      <c r="A31" s="465">
        <v>26</v>
      </c>
      <c r="B31" s="466" t="s">
        <v>612</v>
      </c>
      <c r="C31" s="467">
        <f t="shared" si="0"/>
        <v>154</v>
      </c>
      <c r="D31" s="468">
        <v>104</v>
      </c>
      <c r="E31" s="468">
        <v>50</v>
      </c>
      <c r="F31" s="469">
        <v>0</v>
      </c>
    </row>
    <row r="32" s="218" customFormat="1" ht="14.85" customHeight="1" spans="1:6">
      <c r="A32" s="465">
        <v>27</v>
      </c>
      <c r="B32" s="466" t="s">
        <v>613</v>
      </c>
      <c r="C32" s="467">
        <f t="shared" si="0"/>
        <v>0</v>
      </c>
      <c r="D32" s="468">
        <v>0</v>
      </c>
      <c r="E32" s="468">
        <v>0</v>
      </c>
      <c r="F32" s="469">
        <v>0</v>
      </c>
    </row>
    <row r="33" s="218" customFormat="1" ht="14.85" customHeight="1" spans="1:6">
      <c r="A33" s="465">
        <v>28</v>
      </c>
      <c r="B33" s="466" t="s">
        <v>614</v>
      </c>
      <c r="C33" s="467">
        <f t="shared" si="0"/>
        <v>21</v>
      </c>
      <c r="D33" s="468">
        <v>7</v>
      </c>
      <c r="E33" s="468">
        <v>14</v>
      </c>
      <c r="F33" s="469">
        <v>0</v>
      </c>
    </row>
    <row r="34" s="218" customFormat="1" ht="14.85" customHeight="1" spans="1:6">
      <c r="A34" s="465">
        <v>29</v>
      </c>
      <c r="B34" s="466" t="s">
        <v>615</v>
      </c>
      <c r="C34" s="467">
        <f t="shared" si="0"/>
        <v>1</v>
      </c>
      <c r="D34" s="468">
        <v>1</v>
      </c>
      <c r="E34" s="468">
        <v>0</v>
      </c>
      <c r="F34" s="469">
        <v>0</v>
      </c>
    </row>
    <row r="35" s="218" customFormat="1" ht="14.85" customHeight="1" spans="1:6">
      <c r="A35" s="465">
        <v>30</v>
      </c>
      <c r="B35" s="466" t="s">
        <v>616</v>
      </c>
      <c r="C35" s="467">
        <f t="shared" si="0"/>
        <v>2</v>
      </c>
      <c r="D35" s="468">
        <v>2</v>
      </c>
      <c r="E35" s="468">
        <v>0</v>
      </c>
      <c r="F35" s="469">
        <v>0</v>
      </c>
    </row>
    <row r="36" s="218" customFormat="1" ht="14.85" customHeight="1" spans="1:6">
      <c r="A36" s="465">
        <v>31</v>
      </c>
      <c r="B36" s="466" t="s">
        <v>617</v>
      </c>
      <c r="C36" s="467">
        <f t="shared" si="0"/>
        <v>106</v>
      </c>
      <c r="D36" s="468">
        <v>83</v>
      </c>
      <c r="E36" s="468">
        <v>23</v>
      </c>
      <c r="F36" s="469">
        <v>0</v>
      </c>
    </row>
    <row r="37" s="218" customFormat="1" ht="14.85" customHeight="1" spans="1:6">
      <c r="A37" s="465">
        <v>32</v>
      </c>
      <c r="B37" s="466" t="s">
        <v>618</v>
      </c>
      <c r="C37" s="467">
        <f t="shared" si="0"/>
        <v>23</v>
      </c>
      <c r="D37" s="468">
        <v>15</v>
      </c>
      <c r="E37" s="468">
        <v>8</v>
      </c>
      <c r="F37" s="469">
        <v>0</v>
      </c>
    </row>
    <row r="38" s="218" customFormat="1" ht="14.85" customHeight="1" spans="1:6">
      <c r="A38" s="465">
        <v>33</v>
      </c>
      <c r="B38" s="466" t="s">
        <v>619</v>
      </c>
      <c r="C38" s="467">
        <f t="shared" si="0"/>
        <v>16</v>
      </c>
      <c r="D38" s="468">
        <v>4</v>
      </c>
      <c r="E38" s="468">
        <v>12</v>
      </c>
      <c r="F38" s="469">
        <v>0</v>
      </c>
    </row>
    <row r="39" s="218" customFormat="1" ht="14.85" customHeight="1" spans="1:6">
      <c r="A39" s="465">
        <v>34</v>
      </c>
      <c r="B39" s="466" t="s">
        <v>620</v>
      </c>
      <c r="C39" s="467">
        <f t="shared" si="0"/>
        <v>7</v>
      </c>
      <c r="D39" s="468">
        <v>3</v>
      </c>
      <c r="E39" s="468">
        <v>4</v>
      </c>
      <c r="F39" s="469">
        <v>0</v>
      </c>
    </row>
    <row r="40" s="218" customFormat="1" ht="14.85" customHeight="1" spans="1:6">
      <c r="A40" s="465">
        <v>35</v>
      </c>
      <c r="B40" s="466" t="s">
        <v>621</v>
      </c>
      <c r="C40" s="467">
        <f t="shared" si="0"/>
        <v>63</v>
      </c>
      <c r="D40" s="468">
        <v>63</v>
      </c>
      <c r="E40" s="468">
        <v>0</v>
      </c>
      <c r="F40" s="469">
        <v>0</v>
      </c>
    </row>
    <row r="41" s="218" customFormat="1" ht="14.85" customHeight="1" spans="1:6">
      <c r="A41" s="465">
        <v>36</v>
      </c>
      <c r="B41" s="466" t="s">
        <v>622</v>
      </c>
      <c r="C41" s="467">
        <f t="shared" si="0"/>
        <v>5</v>
      </c>
      <c r="D41" s="468">
        <v>5</v>
      </c>
      <c r="E41" s="468">
        <v>0</v>
      </c>
      <c r="F41" s="469">
        <v>0</v>
      </c>
    </row>
    <row r="42" s="218" customFormat="1" ht="14.85" customHeight="1" spans="1:6">
      <c r="A42" s="465">
        <v>37</v>
      </c>
      <c r="B42" s="466" t="s">
        <v>623</v>
      </c>
      <c r="C42" s="467">
        <f t="shared" si="0"/>
        <v>0</v>
      </c>
      <c r="D42" s="468">
        <v>0</v>
      </c>
      <c r="E42" s="468">
        <v>0</v>
      </c>
      <c r="F42" s="469">
        <v>0</v>
      </c>
    </row>
    <row r="43" s="218" customFormat="1" ht="14.85" customHeight="1" spans="1:6">
      <c r="A43" s="465">
        <v>38</v>
      </c>
      <c r="B43" s="466" t="s">
        <v>624</v>
      </c>
      <c r="C43" s="467">
        <f t="shared" si="0"/>
        <v>9</v>
      </c>
      <c r="D43" s="468">
        <v>9</v>
      </c>
      <c r="E43" s="468">
        <v>0</v>
      </c>
      <c r="F43" s="469">
        <v>0</v>
      </c>
    </row>
    <row r="44" s="218" customFormat="1" ht="14.85" customHeight="1" spans="1:6">
      <c r="A44" s="465">
        <v>39</v>
      </c>
      <c r="B44" s="466" t="s">
        <v>625</v>
      </c>
      <c r="C44" s="467">
        <f t="shared" si="0"/>
        <v>5</v>
      </c>
      <c r="D44" s="468">
        <v>5</v>
      </c>
      <c r="E44" s="468">
        <v>0</v>
      </c>
      <c r="F44" s="469">
        <v>0</v>
      </c>
    </row>
    <row r="45" s="218" customFormat="1" ht="14.85" customHeight="1" spans="1:6">
      <c r="A45" s="465">
        <v>40</v>
      </c>
      <c r="B45" s="466" t="s">
        <v>626</v>
      </c>
      <c r="C45" s="467">
        <f t="shared" si="0"/>
        <v>1</v>
      </c>
      <c r="D45" s="468">
        <v>1</v>
      </c>
      <c r="E45" s="468">
        <v>0</v>
      </c>
      <c r="F45" s="469">
        <v>0</v>
      </c>
    </row>
    <row r="46" s="218" customFormat="1" ht="14.85" customHeight="1" spans="1:6">
      <c r="A46" s="465">
        <v>41</v>
      </c>
      <c r="B46" s="466" t="s">
        <v>627</v>
      </c>
      <c r="C46" s="467">
        <f t="shared" si="0"/>
        <v>29</v>
      </c>
      <c r="D46" s="468">
        <v>29</v>
      </c>
      <c r="E46" s="468">
        <v>0</v>
      </c>
      <c r="F46" s="469">
        <v>0</v>
      </c>
    </row>
    <row r="47" s="218" customFormat="1" ht="14.85" customHeight="1" spans="1:6">
      <c r="A47" s="470">
        <v>42</v>
      </c>
      <c r="B47" s="471" t="s">
        <v>628</v>
      </c>
      <c r="C47" s="472">
        <f t="shared" si="0"/>
        <v>3</v>
      </c>
      <c r="D47" s="473">
        <v>3</v>
      </c>
      <c r="E47" s="473">
        <v>0</v>
      </c>
      <c r="F47" s="474">
        <v>0</v>
      </c>
    </row>
  </sheetData>
  <mergeCells count="1">
    <mergeCell ref="A2:F2"/>
  </mergeCells>
  <printOptions horizontalCentered="1"/>
  <pageMargins left="0.708661417322835" right="0.708661417322835" top="0.748031496062992" bottom="0.708661417322835" header="0.31496062992126" footer="0.511811023622047"/>
  <pageSetup paperSize="9" orientation="portrait"/>
  <headerFooter>
    <oddFooter>&amp;C—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N17"/>
  <sheetViews>
    <sheetView workbookViewId="0">
      <selection activeCell="L40" sqref="L40"/>
    </sheetView>
  </sheetViews>
  <sheetFormatPr defaultColWidth="9" defaultRowHeight="12"/>
  <cols>
    <col min="1" max="1" width="19.75" style="388" customWidth="1"/>
    <col min="2" max="2" width="12.3833333333333" style="388" hidden="1" customWidth="1"/>
    <col min="3" max="3" width="15.3833333333333" style="388" customWidth="1"/>
    <col min="4" max="4" width="9.75" style="388" customWidth="1"/>
    <col min="5" max="5" width="19.3833333333333" style="388" customWidth="1"/>
    <col min="6" max="6" width="11.6333333333333" style="388" hidden="1" customWidth="1"/>
    <col min="7" max="7" width="14.75" style="388" customWidth="1"/>
    <col min="8" max="8" width="9.25" style="388" customWidth="1"/>
    <col min="9" max="16384" width="9" style="388"/>
  </cols>
  <sheetData>
    <row r="1" s="382" customFormat="1" ht="15.95" customHeight="1" spans="1:14">
      <c r="A1" s="76" t="s">
        <v>743</v>
      </c>
      <c r="B1" s="422"/>
      <c r="C1" s="422"/>
      <c r="D1" s="422"/>
      <c r="E1" s="423"/>
      <c r="F1" s="422"/>
      <c r="G1" s="422"/>
      <c r="H1" s="422"/>
    </row>
    <row r="2" s="383" customFormat="1" ht="30" customHeight="1" spans="1:14">
      <c r="A2" s="424" t="s">
        <v>744</v>
      </c>
      <c r="B2" s="424"/>
      <c r="C2" s="424"/>
      <c r="D2" s="424"/>
      <c r="E2" s="424"/>
      <c r="F2" s="424"/>
      <c r="G2" s="424"/>
      <c r="H2" s="424"/>
    </row>
    <row r="3" s="384" customFormat="1" ht="20.1" customHeight="1" spans="1:14">
      <c r="A3" s="425"/>
      <c r="B3" s="426"/>
      <c r="C3" s="426"/>
      <c r="D3" s="426"/>
      <c r="E3" s="427"/>
      <c r="H3" s="428" t="s">
        <v>35</v>
      </c>
    </row>
    <row r="4" s="385" customFormat="1" ht="34.9" customHeight="1" spans="1:14">
      <c r="A4" s="429" t="s">
        <v>503</v>
      </c>
      <c r="B4" s="86" t="s">
        <v>102</v>
      </c>
      <c r="C4" s="86" t="s">
        <v>38</v>
      </c>
      <c r="D4" s="86" t="s">
        <v>39</v>
      </c>
      <c r="E4" s="430" t="s">
        <v>505</v>
      </c>
      <c r="F4" s="86" t="s">
        <v>102</v>
      </c>
      <c r="G4" s="86" t="s">
        <v>38</v>
      </c>
      <c r="H4" s="88" t="s">
        <v>39</v>
      </c>
    </row>
    <row r="5" s="387" customFormat="1" ht="34.9" customHeight="1" spans="1:14">
      <c r="A5" s="431" t="s">
        <v>41</v>
      </c>
      <c r="B5" s="90">
        <v>20157</v>
      </c>
      <c r="C5" s="90">
        <f>C6+C12</f>
        <v>18447</v>
      </c>
      <c r="D5" s="432">
        <f>(C5-B5)/B5*100</f>
        <v>-8.48340526864117</v>
      </c>
      <c r="E5" s="433" t="s">
        <v>41</v>
      </c>
      <c r="F5" s="90">
        <v>20157</v>
      </c>
      <c r="G5" s="90">
        <f>G6+G12</f>
        <v>18447</v>
      </c>
      <c r="H5" s="434">
        <f>(G5-F5)/F5*100</f>
        <v>-8.48340526864117</v>
      </c>
      <c r="L5" s="435"/>
    </row>
    <row r="6" s="387" customFormat="1" ht="34.9" customHeight="1" spans="1:14">
      <c r="A6" s="436" t="s">
        <v>42</v>
      </c>
      <c r="B6" s="91">
        <v>20049</v>
      </c>
      <c r="C6" s="91">
        <f>SUM(C7:C11)</f>
        <v>18231</v>
      </c>
      <c r="D6" s="432">
        <f t="shared" ref="D6:D12" si="0">(C6-B6)/B6*100</f>
        <v>-9.06778392937304</v>
      </c>
      <c r="E6" s="437" t="s">
        <v>43</v>
      </c>
      <c r="F6" s="438">
        <v>17980</v>
      </c>
      <c r="G6" s="438">
        <f>SUM(G7:G11)</f>
        <v>11000</v>
      </c>
      <c r="H6" s="434">
        <f t="shared" ref="H6:H14" si="1">(G6-F6)/F6*100</f>
        <v>-38.8209121245829</v>
      </c>
    </row>
    <row r="7" s="387" customFormat="1" ht="34.9" customHeight="1" spans="1:14">
      <c r="A7" s="439" t="s">
        <v>745</v>
      </c>
      <c r="B7" s="100">
        <v>20049</v>
      </c>
      <c r="C7" s="100">
        <v>18231</v>
      </c>
      <c r="D7" s="432">
        <f t="shared" si="0"/>
        <v>-9.06778392937304</v>
      </c>
      <c r="E7" s="440" t="s">
        <v>746</v>
      </c>
      <c r="F7" s="97"/>
      <c r="G7" s="97"/>
      <c r="H7" s="434"/>
    </row>
    <row r="8" s="387" customFormat="1" ht="34.9" customHeight="1" spans="1:14">
      <c r="A8" s="439" t="s">
        <v>747</v>
      </c>
      <c r="B8" s="100"/>
      <c r="C8" s="100"/>
      <c r="D8" s="432"/>
      <c r="E8" s="440" t="s">
        <v>748</v>
      </c>
      <c r="F8" s="97">
        <v>17980</v>
      </c>
      <c r="G8" s="97">
        <v>11000</v>
      </c>
      <c r="H8" s="434">
        <f t="shared" si="1"/>
        <v>-38.8209121245829</v>
      </c>
    </row>
    <row r="9" s="387" customFormat="1" ht="34.9" customHeight="1" spans="1:14">
      <c r="A9" s="439" t="s">
        <v>749</v>
      </c>
      <c r="B9" s="100"/>
      <c r="C9" s="100"/>
      <c r="D9" s="432"/>
      <c r="E9" s="440" t="s">
        <v>750</v>
      </c>
      <c r="F9" s="97"/>
      <c r="G9" s="97"/>
      <c r="H9" s="434"/>
    </row>
    <row r="10" s="387" customFormat="1" ht="34.9" customHeight="1" spans="1:14">
      <c r="A10" s="439" t="s">
        <v>751</v>
      </c>
      <c r="B10" s="100"/>
      <c r="C10" s="100"/>
      <c r="D10" s="432"/>
      <c r="E10" s="440" t="s">
        <v>752</v>
      </c>
      <c r="F10" s="97"/>
      <c r="G10" s="97"/>
      <c r="H10" s="434"/>
    </row>
    <row r="11" s="387" customFormat="1" ht="34.9" customHeight="1" spans="1:14">
      <c r="A11" s="439" t="s">
        <v>753</v>
      </c>
      <c r="B11" s="100"/>
      <c r="C11" s="100"/>
      <c r="D11" s="432"/>
      <c r="E11" s="440" t="s">
        <v>754</v>
      </c>
      <c r="F11" s="97"/>
      <c r="G11" s="97"/>
      <c r="H11" s="434"/>
    </row>
    <row r="12" s="387" customFormat="1" ht="34.9" customHeight="1" spans="1:14">
      <c r="A12" s="441" t="s">
        <v>87</v>
      </c>
      <c r="B12" s="442">
        <v>108</v>
      </c>
      <c r="C12" s="442">
        <f>SUM(C13:C14)</f>
        <v>216</v>
      </c>
      <c r="D12" s="432">
        <f t="shared" si="0"/>
        <v>100</v>
      </c>
      <c r="E12" s="443" t="s">
        <v>88</v>
      </c>
      <c r="F12" s="91">
        <v>2177</v>
      </c>
      <c r="G12" s="91">
        <f>SUM(G13:G14)</f>
        <v>7447</v>
      </c>
      <c r="H12" s="434">
        <f t="shared" si="1"/>
        <v>242.076251722554</v>
      </c>
    </row>
    <row r="13" s="387" customFormat="1" ht="34.9" customHeight="1" spans="1:14">
      <c r="A13" s="439" t="s">
        <v>755</v>
      </c>
      <c r="B13" s="444">
        <v>108</v>
      </c>
      <c r="C13" s="444">
        <v>108</v>
      </c>
      <c r="D13" s="432"/>
      <c r="E13" s="440" t="s">
        <v>756</v>
      </c>
      <c r="F13" s="97">
        <v>2069</v>
      </c>
      <c r="G13" s="97">
        <v>7231</v>
      </c>
      <c r="H13" s="434">
        <f t="shared" si="1"/>
        <v>249.492508458192</v>
      </c>
    </row>
    <row r="14" s="387" customFormat="1" ht="34.9" customHeight="1" spans="1:14">
      <c r="A14" s="445" t="s">
        <v>757</v>
      </c>
      <c r="B14" s="112"/>
      <c r="C14" s="112">
        <v>108</v>
      </c>
      <c r="D14" s="446"/>
      <c r="E14" s="447" t="s">
        <v>758</v>
      </c>
      <c r="F14" s="115">
        <v>108</v>
      </c>
      <c r="G14" s="115">
        <v>216</v>
      </c>
      <c r="H14" s="448">
        <f t="shared" si="1"/>
        <v>100</v>
      </c>
    </row>
    <row r="15" s="387" customFormat="1" ht="30.75" customHeight="1" spans="1:14">
      <c r="A15" s="388"/>
      <c r="B15" s="388"/>
      <c r="C15" s="388"/>
      <c r="D15" s="388"/>
      <c r="E15" s="388"/>
      <c r="F15" s="388"/>
      <c r="G15" s="388"/>
      <c r="H15" s="388"/>
      <c r="N15" s="449"/>
    </row>
    <row r="16" s="387" customFormat="1" ht="30.75" customHeight="1" spans="1:14">
      <c r="A16" s="388"/>
      <c r="B16" s="388"/>
      <c r="C16" s="388"/>
      <c r="D16" s="388"/>
      <c r="E16" s="388"/>
      <c r="F16" s="388"/>
      <c r="G16" s="388"/>
      <c r="H16" s="388"/>
    </row>
    <row r="17" s="387" customFormat="1" ht="30.75" customHeight="1" spans="1:8">
      <c r="A17" s="388"/>
      <c r="B17" s="388"/>
      <c r="C17" s="388"/>
      <c r="D17" s="388"/>
      <c r="E17" s="388"/>
      <c r="F17" s="388"/>
      <c r="G17" s="388"/>
      <c r="H17" s="388"/>
    </row>
  </sheetData>
  <mergeCells count="1">
    <mergeCell ref="A2:H2"/>
  </mergeCells>
  <printOptions horizontalCentered="1"/>
  <pageMargins left="0.708661417322835" right="0.708661417322835" top="0.748031496062992" bottom="0.708661417322835" header="0.31496062992126" footer="0.511811023622047"/>
  <pageSetup paperSize="9" orientation="portrait"/>
  <headerFooter>
    <oddFooter>&amp;C— &amp;P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F14"/>
  <sheetViews>
    <sheetView workbookViewId="0">
      <selection activeCell="L40" sqref="L40"/>
    </sheetView>
  </sheetViews>
  <sheetFormatPr defaultColWidth="9" defaultRowHeight="12" outlineLevelCol="5"/>
  <cols>
    <col min="1" max="1" width="23.3833333333333" style="388" customWidth="1"/>
    <col min="2" max="2" width="12.5" style="388" hidden="1" customWidth="1"/>
    <col min="3" max="4" width="17.8833333333333" style="388" customWidth="1"/>
    <col min="5" max="5" width="17.8833333333333" style="388" hidden="1" customWidth="1"/>
    <col min="6" max="6" width="17.8833333333333" style="388" customWidth="1"/>
    <col min="7" max="7" width="9" style="388"/>
    <col min="8" max="8" width="13.1333333333333" style="388" customWidth="1"/>
    <col min="9" max="16384" width="9" style="388"/>
  </cols>
  <sheetData>
    <row r="1" s="382" customFormat="1" ht="15.95" customHeight="1" spans="1:6">
      <c r="A1" s="389" t="s">
        <v>759</v>
      </c>
      <c r="B1" s="390"/>
      <c r="C1" s="391"/>
      <c r="D1" s="391"/>
      <c r="E1" s="391"/>
      <c r="F1" s="391"/>
    </row>
    <row r="2" s="383" customFormat="1" ht="30" customHeight="1" spans="1:6">
      <c r="A2" s="392" t="s">
        <v>760</v>
      </c>
      <c r="B2" s="393"/>
      <c r="C2" s="393"/>
      <c r="D2" s="393"/>
      <c r="E2" s="393"/>
      <c r="F2" s="393"/>
    </row>
    <row r="3" s="384" customFormat="1" ht="20.1" customHeight="1" spans="1:6">
      <c r="A3" s="394"/>
      <c r="B3" s="395"/>
      <c r="C3" s="396"/>
      <c r="D3" s="397"/>
      <c r="E3" s="398"/>
      <c r="F3" s="398" t="s">
        <v>35</v>
      </c>
    </row>
    <row r="4" s="385" customFormat="1" ht="42.6" customHeight="1" spans="1:6">
      <c r="A4" s="399" t="s">
        <v>761</v>
      </c>
      <c r="B4" s="400" t="s">
        <v>762</v>
      </c>
      <c r="C4" s="400" t="s">
        <v>763</v>
      </c>
      <c r="D4" s="400" t="s">
        <v>764</v>
      </c>
      <c r="E4" s="400" t="s">
        <v>765</v>
      </c>
      <c r="F4" s="401" t="s">
        <v>766</v>
      </c>
    </row>
    <row r="5" s="386" customFormat="1" ht="50.1" customHeight="1" spans="1:6">
      <c r="A5" s="402" t="s">
        <v>41</v>
      </c>
      <c r="B5" s="403">
        <v>83697</v>
      </c>
      <c r="C5" s="403">
        <v>829357</v>
      </c>
      <c r="D5" s="403">
        <v>870511</v>
      </c>
      <c r="E5" s="403">
        <v>-41154</v>
      </c>
      <c r="F5" s="404">
        <v>42543</v>
      </c>
    </row>
    <row r="6" s="386" customFormat="1" ht="50.1" customHeight="1" spans="1:6">
      <c r="A6" s="405" t="s">
        <v>767</v>
      </c>
      <c r="B6" s="406">
        <v>3752</v>
      </c>
      <c r="C6" s="406">
        <v>629879</v>
      </c>
      <c r="D6" s="406">
        <v>629785</v>
      </c>
      <c r="E6" s="406">
        <v>94</v>
      </c>
      <c r="F6" s="404">
        <v>3846</v>
      </c>
    </row>
    <row r="7" s="386" customFormat="1" ht="50.1" customHeight="1" spans="1:6">
      <c r="A7" s="407" t="s">
        <v>768</v>
      </c>
      <c r="B7" s="408">
        <v>1934</v>
      </c>
      <c r="C7" s="408">
        <v>396429</v>
      </c>
      <c r="D7" s="408">
        <v>396470</v>
      </c>
      <c r="E7" s="408">
        <v>-41</v>
      </c>
      <c r="F7" s="409">
        <v>1893</v>
      </c>
    </row>
    <row r="8" s="386" customFormat="1" ht="50.1" customHeight="1" spans="1:6">
      <c r="A8" s="407" t="s">
        <v>769</v>
      </c>
      <c r="B8" s="408">
        <v>959</v>
      </c>
      <c r="C8" s="408">
        <v>81980</v>
      </c>
      <c r="D8" s="408">
        <v>81906</v>
      </c>
      <c r="E8" s="408">
        <v>74</v>
      </c>
      <c r="F8" s="409">
        <v>1033</v>
      </c>
    </row>
    <row r="9" s="386" customFormat="1" ht="50.1" customHeight="1" spans="1:6">
      <c r="A9" s="407" t="s">
        <v>770</v>
      </c>
      <c r="B9" s="408">
        <v>859</v>
      </c>
      <c r="C9" s="408">
        <v>151470</v>
      </c>
      <c r="D9" s="408">
        <v>151409</v>
      </c>
      <c r="E9" s="408">
        <v>61</v>
      </c>
      <c r="F9" s="409">
        <v>920</v>
      </c>
    </row>
    <row r="10" s="387" customFormat="1" ht="50.1" customHeight="1" spans="1:6">
      <c r="A10" s="410" t="s">
        <v>771</v>
      </c>
      <c r="B10" s="411">
        <v>79604</v>
      </c>
      <c r="C10" s="411">
        <v>181820</v>
      </c>
      <c r="D10" s="411">
        <v>223300</v>
      </c>
      <c r="E10" s="406">
        <v>-41480</v>
      </c>
      <c r="F10" s="412">
        <v>38124</v>
      </c>
    </row>
    <row r="11" ht="50.1" customHeight="1" spans="1:6">
      <c r="A11" s="413" t="s">
        <v>772</v>
      </c>
      <c r="B11" s="414">
        <v>10015</v>
      </c>
      <c r="C11" s="415">
        <v>92932</v>
      </c>
      <c r="D11" s="415">
        <v>91090</v>
      </c>
      <c r="E11" s="408">
        <v>1841</v>
      </c>
      <c r="F11" s="416">
        <v>11856</v>
      </c>
    </row>
    <row r="12" ht="50.1" customHeight="1" spans="1:6">
      <c r="A12" s="413" t="s">
        <v>773</v>
      </c>
      <c r="B12" s="414">
        <v>69589</v>
      </c>
      <c r="C12" s="415">
        <v>88888</v>
      </c>
      <c r="D12" s="415">
        <v>132209</v>
      </c>
      <c r="E12" s="408">
        <v>-43321</v>
      </c>
      <c r="F12" s="416">
        <v>26268</v>
      </c>
    </row>
    <row r="13" ht="50.1" customHeight="1" spans="1:6">
      <c r="A13" s="405" t="s">
        <v>774</v>
      </c>
      <c r="B13" s="406">
        <v>250</v>
      </c>
      <c r="C13" s="417">
        <v>9482</v>
      </c>
      <c r="D13" s="406">
        <v>9330</v>
      </c>
      <c r="E13" s="406">
        <v>152</v>
      </c>
      <c r="F13" s="412">
        <v>403</v>
      </c>
    </row>
    <row r="14" ht="50.1" customHeight="1" spans="1:6">
      <c r="A14" s="418" t="s">
        <v>775</v>
      </c>
      <c r="B14" s="419">
        <v>91</v>
      </c>
      <c r="C14" s="419">
        <v>8176</v>
      </c>
      <c r="D14" s="419">
        <v>8097</v>
      </c>
      <c r="E14" s="420">
        <v>79</v>
      </c>
      <c r="F14" s="421">
        <v>170</v>
      </c>
    </row>
  </sheetData>
  <mergeCells count="1">
    <mergeCell ref="A2:F2"/>
  </mergeCells>
  <printOptions horizontalCentered="1"/>
  <pageMargins left="0.708661417322835" right="0.708661417322835" top="0.748031496062992" bottom="0.708661417322835" header="0.31496062992126" footer="0.511811023622047"/>
  <pageSetup paperSize="9" orientation="portrait"/>
  <headerFooter>
    <oddFooter>&amp;C—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H35"/>
  <sheetViews>
    <sheetView workbookViewId="0">
      <selection activeCell="L40" sqref="L40"/>
    </sheetView>
  </sheetViews>
  <sheetFormatPr defaultColWidth="9" defaultRowHeight="21.95" customHeight="1" outlineLevelCol="7"/>
  <cols>
    <col min="1" max="1" width="23" style="343" customWidth="1"/>
    <col min="2" max="2" width="12.6333333333333" style="344" hidden="1" customWidth="1"/>
    <col min="3" max="3" width="12.1333333333333" style="344" customWidth="1"/>
    <col min="4" max="4" width="9.13333333333333" style="345" customWidth="1"/>
    <col min="5" max="5" width="23.3833333333333" style="343" customWidth="1"/>
    <col min="6" max="6" width="14.3833333333333" style="346" hidden="1" customWidth="1"/>
    <col min="7" max="7" width="12" style="346" customWidth="1"/>
    <col min="8" max="8" width="9.38333333333333" style="347" customWidth="1"/>
    <col min="9" max="16384" width="9" style="343"/>
  </cols>
  <sheetData>
    <row r="1" s="300" customFormat="1" ht="15.95" customHeight="1" spans="1:8">
      <c r="A1" s="300" t="s">
        <v>776</v>
      </c>
      <c r="D1" s="348"/>
      <c r="F1" s="349"/>
      <c r="G1" s="349"/>
      <c r="H1" s="348"/>
    </row>
    <row r="2" s="339" customFormat="1" ht="30" customHeight="1" spans="1:8">
      <c r="A2" s="301" t="s">
        <v>777</v>
      </c>
      <c r="B2" s="301"/>
      <c r="C2" s="301"/>
      <c r="D2" s="301"/>
      <c r="E2" s="301"/>
      <c r="F2" s="301"/>
      <c r="G2" s="301"/>
      <c r="H2" s="301"/>
    </row>
    <row r="3" s="340" customFormat="1" ht="20.1" customHeight="1" spans="1:8">
      <c r="A3" s="350"/>
      <c r="B3" s="350"/>
      <c r="C3" s="350"/>
      <c r="D3" s="351"/>
      <c r="E3" s="350"/>
      <c r="F3" s="352" t="s">
        <v>35</v>
      </c>
      <c r="G3" s="352"/>
      <c r="H3" s="352"/>
    </row>
    <row r="4" s="341" customFormat="1" customHeight="1" spans="1:8">
      <c r="A4" s="353" t="s">
        <v>36</v>
      </c>
      <c r="B4" s="354" t="s">
        <v>38</v>
      </c>
      <c r="C4" s="354" t="s">
        <v>778</v>
      </c>
      <c r="D4" s="354" t="s">
        <v>39</v>
      </c>
      <c r="E4" s="354" t="s">
        <v>40</v>
      </c>
      <c r="F4" s="354" t="s">
        <v>38</v>
      </c>
      <c r="G4" s="354" t="s">
        <v>778</v>
      </c>
      <c r="H4" s="355" t="s">
        <v>39</v>
      </c>
    </row>
    <row r="5" ht="20.65" customHeight="1" spans="1:8">
      <c r="A5" s="356" t="s">
        <v>41</v>
      </c>
      <c r="B5" s="357">
        <f>B6+B30</f>
        <v>1280237</v>
      </c>
      <c r="C5" s="357">
        <f>C6+C30</f>
        <v>1051103</v>
      </c>
      <c r="D5" s="358">
        <f>(C5-B5)/B5*100</f>
        <v>-17.897779864197</v>
      </c>
      <c r="E5" s="359" t="s">
        <v>41</v>
      </c>
      <c r="F5" s="360">
        <f>F6+F30</f>
        <v>1280237</v>
      </c>
      <c r="G5" s="360">
        <f>G6+G30</f>
        <v>1051103</v>
      </c>
      <c r="H5" s="361">
        <f>(G5-F5)/F5*100</f>
        <v>-17.897779864197</v>
      </c>
    </row>
    <row r="6" s="342" customFormat="1" ht="20.65" customHeight="1" spans="1:8">
      <c r="A6" s="362" t="s">
        <v>42</v>
      </c>
      <c r="B6" s="357">
        <f>SUM(B7,B21)</f>
        <v>306479</v>
      </c>
      <c r="C6" s="357">
        <f>SUM(C7,C21)</f>
        <v>315000</v>
      </c>
      <c r="D6" s="358">
        <f t="shared" ref="D6:D35" si="0">(C6-B6)/B6*100</f>
        <v>2.78028837212338</v>
      </c>
      <c r="E6" s="363" t="s">
        <v>43</v>
      </c>
      <c r="F6" s="360">
        <f>SUM(F7:F29)</f>
        <v>962545</v>
      </c>
      <c r="G6" s="360">
        <f>SUM(G7:G29)</f>
        <v>959818</v>
      </c>
      <c r="H6" s="361">
        <f t="shared" ref="H6:H20" si="1">(G6-F6)/F6*100</f>
        <v>-0.283311429595499</v>
      </c>
    </row>
    <row r="7" ht="20.65" customHeight="1" spans="1:8">
      <c r="A7" s="364" t="s">
        <v>44</v>
      </c>
      <c r="B7" s="230">
        <f>SUM(B8:B20)</f>
        <v>80324</v>
      </c>
      <c r="C7" s="230">
        <f>SUM(C8:C20)</f>
        <v>115000</v>
      </c>
      <c r="D7" s="365">
        <f t="shared" si="0"/>
        <v>43.1701608485633</v>
      </c>
      <c r="E7" s="366" t="s">
        <v>45</v>
      </c>
      <c r="F7" s="315">
        <v>93005</v>
      </c>
      <c r="G7" s="315">
        <v>97121</v>
      </c>
      <c r="H7" s="367">
        <f t="shared" si="1"/>
        <v>4.42556851782162</v>
      </c>
    </row>
    <row r="8" ht="20.65" customHeight="1" spans="1:8">
      <c r="A8" s="364" t="s">
        <v>46</v>
      </c>
      <c r="B8" s="368">
        <v>32745</v>
      </c>
      <c r="C8" s="368">
        <v>35000</v>
      </c>
      <c r="D8" s="365">
        <f t="shared" si="0"/>
        <v>6.88654756451367</v>
      </c>
      <c r="E8" s="366" t="s">
        <v>47</v>
      </c>
      <c r="F8" s="315">
        <v>308</v>
      </c>
      <c r="G8" s="315">
        <v>291</v>
      </c>
      <c r="H8" s="367">
        <f t="shared" si="1"/>
        <v>-5.51948051948052</v>
      </c>
    </row>
    <row r="9" ht="20.65" customHeight="1" spans="1:8">
      <c r="A9" s="364" t="s">
        <v>48</v>
      </c>
      <c r="B9" s="368">
        <v>7862</v>
      </c>
      <c r="C9" s="368">
        <v>12000</v>
      </c>
      <c r="D9" s="365">
        <f t="shared" si="0"/>
        <v>52.6329178326126</v>
      </c>
      <c r="E9" s="366" t="s">
        <v>49</v>
      </c>
      <c r="F9" s="315">
        <v>25696</v>
      </c>
      <c r="G9" s="315">
        <v>27686</v>
      </c>
      <c r="H9" s="367">
        <f t="shared" si="1"/>
        <v>7.74439601494396</v>
      </c>
    </row>
    <row r="10" ht="20.65" customHeight="1" spans="1:8">
      <c r="A10" s="364" t="s">
        <v>50</v>
      </c>
      <c r="B10" s="368">
        <v>3618</v>
      </c>
      <c r="C10" s="368">
        <v>3500</v>
      </c>
      <c r="D10" s="365">
        <f t="shared" si="0"/>
        <v>-3.26147042564953</v>
      </c>
      <c r="E10" s="366" t="s">
        <v>51</v>
      </c>
      <c r="F10" s="315">
        <v>215865</v>
      </c>
      <c r="G10" s="315">
        <v>219746</v>
      </c>
      <c r="H10" s="367">
        <f t="shared" si="1"/>
        <v>1.79788293609432</v>
      </c>
    </row>
    <row r="11" ht="20.65" customHeight="1" spans="1:8">
      <c r="A11" s="364" t="s">
        <v>52</v>
      </c>
      <c r="B11" s="368">
        <v>4278</v>
      </c>
      <c r="C11" s="368">
        <v>3000</v>
      </c>
      <c r="D11" s="365">
        <f t="shared" si="0"/>
        <v>-29.8737727910238</v>
      </c>
      <c r="E11" s="366" t="s">
        <v>53</v>
      </c>
      <c r="F11" s="315">
        <v>4504</v>
      </c>
      <c r="G11" s="315">
        <v>345</v>
      </c>
      <c r="H11" s="367">
        <f t="shared" si="1"/>
        <v>-92.3401420959147</v>
      </c>
    </row>
    <row r="12" ht="20.65" customHeight="1" spans="1:8">
      <c r="A12" s="364" t="s">
        <v>54</v>
      </c>
      <c r="B12" s="368">
        <v>3160</v>
      </c>
      <c r="C12" s="368">
        <v>3600</v>
      </c>
      <c r="D12" s="365">
        <f t="shared" si="0"/>
        <v>13.9240506329114</v>
      </c>
      <c r="E12" s="366" t="s">
        <v>55</v>
      </c>
      <c r="F12" s="315">
        <v>5707</v>
      </c>
      <c r="G12" s="315">
        <v>7104</v>
      </c>
      <c r="H12" s="367">
        <f t="shared" si="1"/>
        <v>24.4787103557035</v>
      </c>
    </row>
    <row r="13" ht="20.65" customHeight="1" spans="1:8">
      <c r="A13" s="364" t="s">
        <v>56</v>
      </c>
      <c r="B13" s="368">
        <v>6120</v>
      </c>
      <c r="C13" s="368">
        <v>5000</v>
      </c>
      <c r="D13" s="365">
        <f t="shared" si="0"/>
        <v>-18.3006535947712</v>
      </c>
      <c r="E13" s="366" t="s">
        <v>57</v>
      </c>
      <c r="F13" s="315">
        <v>159318</v>
      </c>
      <c r="G13" s="315">
        <v>168944</v>
      </c>
      <c r="H13" s="367">
        <f t="shared" si="1"/>
        <v>6.04200404223001</v>
      </c>
    </row>
    <row r="14" ht="20.65" customHeight="1" spans="1:8">
      <c r="A14" s="364" t="s">
        <v>58</v>
      </c>
      <c r="B14" s="368">
        <v>1703</v>
      </c>
      <c r="C14" s="368">
        <v>1800</v>
      </c>
      <c r="D14" s="365">
        <f t="shared" si="0"/>
        <v>5.69583088667058</v>
      </c>
      <c r="E14" s="366" t="s">
        <v>59</v>
      </c>
      <c r="F14" s="315">
        <v>70866</v>
      </c>
      <c r="G14" s="315">
        <v>83908</v>
      </c>
      <c r="H14" s="367">
        <f t="shared" si="1"/>
        <v>18.4037479186069</v>
      </c>
    </row>
    <row r="15" ht="20.65" customHeight="1" spans="1:8">
      <c r="A15" s="364" t="s">
        <v>60</v>
      </c>
      <c r="B15" s="368">
        <v>7867</v>
      </c>
      <c r="C15" s="368">
        <v>8000</v>
      </c>
      <c r="D15" s="365">
        <f t="shared" si="0"/>
        <v>1.69060633024024</v>
      </c>
      <c r="E15" s="366" t="s">
        <v>61</v>
      </c>
      <c r="F15" s="315">
        <v>28021</v>
      </c>
      <c r="G15" s="315">
        <v>23192</v>
      </c>
      <c r="H15" s="367">
        <f t="shared" si="1"/>
        <v>-17.2335034438457</v>
      </c>
    </row>
    <row r="16" ht="20.65" customHeight="1" spans="1:8">
      <c r="A16" s="364" t="s">
        <v>62</v>
      </c>
      <c r="B16" s="368">
        <v>5673</v>
      </c>
      <c r="C16" s="368">
        <v>30000</v>
      </c>
      <c r="D16" s="365">
        <f t="shared" si="0"/>
        <v>428.820729772607</v>
      </c>
      <c r="E16" s="366" t="s">
        <v>63</v>
      </c>
      <c r="F16" s="315">
        <v>31635</v>
      </c>
      <c r="G16" s="315">
        <v>23402</v>
      </c>
      <c r="H16" s="367">
        <f t="shared" si="1"/>
        <v>-26.0249723407618</v>
      </c>
    </row>
    <row r="17" ht="20.65" customHeight="1" spans="1:8">
      <c r="A17" s="364" t="s">
        <v>64</v>
      </c>
      <c r="B17" s="368">
        <v>1958</v>
      </c>
      <c r="C17" s="368">
        <v>6500</v>
      </c>
      <c r="D17" s="365">
        <f t="shared" si="0"/>
        <v>231.97139938713</v>
      </c>
      <c r="E17" s="366" t="s">
        <v>65</v>
      </c>
      <c r="F17" s="315">
        <v>164142</v>
      </c>
      <c r="G17" s="315">
        <v>104606</v>
      </c>
      <c r="H17" s="367">
        <f t="shared" si="1"/>
        <v>-36.2710336172339</v>
      </c>
    </row>
    <row r="18" ht="20.65" customHeight="1" spans="1:8">
      <c r="A18" s="364" t="s">
        <v>66</v>
      </c>
      <c r="B18" s="368">
        <v>5110</v>
      </c>
      <c r="C18" s="368">
        <v>6500</v>
      </c>
      <c r="D18" s="365">
        <f t="shared" si="0"/>
        <v>27.2015655577299</v>
      </c>
      <c r="E18" s="366" t="s">
        <v>67</v>
      </c>
      <c r="F18" s="315">
        <v>36951</v>
      </c>
      <c r="G18" s="315">
        <v>36220</v>
      </c>
      <c r="H18" s="367">
        <f t="shared" si="1"/>
        <v>-1.97829558063381</v>
      </c>
    </row>
    <row r="19" ht="20.65" customHeight="1" spans="1:8">
      <c r="A19" s="364" t="s">
        <v>68</v>
      </c>
      <c r="B19" s="368">
        <v>219</v>
      </c>
      <c r="C19" s="368">
        <v>100</v>
      </c>
      <c r="D19" s="365">
        <f t="shared" si="0"/>
        <v>-54.337899543379</v>
      </c>
      <c r="E19" s="366" t="s">
        <v>69</v>
      </c>
      <c r="F19" s="315">
        <v>27638</v>
      </c>
      <c r="G19" s="315">
        <v>43474</v>
      </c>
      <c r="H19" s="367">
        <f t="shared" si="1"/>
        <v>57.2979231492872</v>
      </c>
    </row>
    <row r="20" ht="20.65" customHeight="1" spans="1:8">
      <c r="A20" s="364" t="s">
        <v>70</v>
      </c>
      <c r="B20" s="369">
        <v>11</v>
      </c>
      <c r="C20" s="369"/>
      <c r="D20" s="365">
        <f t="shared" si="0"/>
        <v>-100</v>
      </c>
      <c r="E20" s="366" t="s">
        <v>71</v>
      </c>
      <c r="F20" s="315">
        <v>1136</v>
      </c>
      <c r="G20" s="315">
        <v>532</v>
      </c>
      <c r="H20" s="367">
        <f t="shared" si="1"/>
        <v>-53.169014084507</v>
      </c>
    </row>
    <row r="21" ht="20.65" customHeight="1" spans="1:8">
      <c r="A21" s="364" t="s">
        <v>73</v>
      </c>
      <c r="B21" s="230">
        <f>SUM(B22:B27)</f>
        <v>226155</v>
      </c>
      <c r="C21" s="230">
        <f>SUM(C22:C27)</f>
        <v>200000</v>
      </c>
      <c r="D21" s="358">
        <f t="shared" si="0"/>
        <v>-11.5650770489266</v>
      </c>
      <c r="E21" s="366" t="s">
        <v>72</v>
      </c>
      <c r="F21" s="315"/>
      <c r="G21" s="315"/>
      <c r="H21" s="367"/>
    </row>
    <row r="22" ht="20.65" customHeight="1" spans="1:8">
      <c r="A22" s="364" t="s">
        <v>75</v>
      </c>
      <c r="B22" s="315">
        <v>7975</v>
      </c>
      <c r="C22" s="315">
        <v>7000</v>
      </c>
      <c r="D22" s="365">
        <f t="shared" si="0"/>
        <v>-12.2257053291536</v>
      </c>
      <c r="E22" s="366" t="s">
        <v>74</v>
      </c>
      <c r="F22" s="315">
        <v>14217</v>
      </c>
      <c r="G22" s="315">
        <v>5335</v>
      </c>
      <c r="H22" s="367">
        <f t="shared" ref="H22:H28" si="2">(G22-F22)/F22*100</f>
        <v>-62.474502356334</v>
      </c>
    </row>
    <row r="23" ht="20.65" customHeight="1" spans="1:8">
      <c r="A23" s="364" t="s">
        <v>77</v>
      </c>
      <c r="B23" s="315">
        <v>3455</v>
      </c>
      <c r="C23" s="315">
        <v>4000</v>
      </c>
      <c r="D23" s="365">
        <f t="shared" si="0"/>
        <v>15.7742402315485</v>
      </c>
      <c r="E23" s="366" t="s">
        <v>76</v>
      </c>
      <c r="F23" s="315">
        <v>49634</v>
      </c>
      <c r="G23" s="315">
        <v>88509</v>
      </c>
      <c r="H23" s="367">
        <f t="shared" si="2"/>
        <v>78.3233267518234</v>
      </c>
    </row>
    <row r="24" ht="20.65" customHeight="1" spans="1:8">
      <c r="A24" s="364" t="s">
        <v>79</v>
      </c>
      <c r="B24" s="315">
        <v>15110</v>
      </c>
      <c r="C24" s="315">
        <v>15000</v>
      </c>
      <c r="D24" s="365">
        <f t="shared" si="0"/>
        <v>-0.727994705493051</v>
      </c>
      <c r="E24" s="366" t="s">
        <v>78</v>
      </c>
      <c r="F24" s="315">
        <v>122</v>
      </c>
      <c r="G24" s="315"/>
      <c r="H24" s="367">
        <f t="shared" si="2"/>
        <v>-100</v>
      </c>
    </row>
    <row r="25" ht="20.65" customHeight="1" spans="1:8">
      <c r="A25" s="364" t="s">
        <v>81</v>
      </c>
      <c r="B25" s="315">
        <v>198664</v>
      </c>
      <c r="C25" s="315">
        <v>173100</v>
      </c>
      <c r="D25" s="365">
        <f t="shared" si="0"/>
        <v>-12.8679579591672</v>
      </c>
      <c r="E25" s="366" t="s">
        <v>80</v>
      </c>
      <c r="F25" s="317">
        <v>9957</v>
      </c>
      <c r="G25" s="317">
        <v>4843</v>
      </c>
      <c r="H25" s="367">
        <f t="shared" si="2"/>
        <v>-51.3608516621472</v>
      </c>
    </row>
    <row r="26" ht="20.65" customHeight="1" spans="1:8">
      <c r="A26" s="364" t="s">
        <v>83</v>
      </c>
      <c r="B26" s="368">
        <v>639</v>
      </c>
      <c r="C26" s="368">
        <v>600</v>
      </c>
      <c r="D26" s="365">
        <f t="shared" si="0"/>
        <v>-6.10328638497653</v>
      </c>
      <c r="E26" s="366" t="s">
        <v>82</v>
      </c>
      <c r="F26" s="318">
        <v>10979</v>
      </c>
      <c r="G26" s="318">
        <v>3601</v>
      </c>
      <c r="H26" s="367">
        <f t="shared" si="2"/>
        <v>-67.2010201293378</v>
      </c>
    </row>
    <row r="27" ht="20.65" customHeight="1" spans="1:8">
      <c r="A27" s="364" t="s">
        <v>85</v>
      </c>
      <c r="B27" s="315">
        <v>312</v>
      </c>
      <c r="C27" s="315">
        <v>300</v>
      </c>
      <c r="D27" s="365">
        <f t="shared" si="0"/>
        <v>-3.84615384615385</v>
      </c>
      <c r="E27" s="366" t="s">
        <v>84</v>
      </c>
      <c r="F27" s="318">
        <v>12836</v>
      </c>
      <c r="G27" s="318">
        <v>9957</v>
      </c>
      <c r="H27" s="367">
        <f t="shared" si="2"/>
        <v>-22.4291056403864</v>
      </c>
    </row>
    <row r="28" ht="20.65" customHeight="1" spans="1:8">
      <c r="A28" s="364"/>
      <c r="B28" s="370"/>
      <c r="C28" s="370"/>
      <c r="D28" s="365"/>
      <c r="E28" s="366" t="s">
        <v>86</v>
      </c>
      <c r="F28" s="315">
        <v>8</v>
      </c>
      <c r="G28" s="315">
        <v>2</v>
      </c>
      <c r="H28" s="367">
        <f t="shared" si="2"/>
        <v>-75</v>
      </c>
    </row>
    <row r="29" ht="20.65" customHeight="1" spans="1:8">
      <c r="A29" s="364"/>
      <c r="B29" s="370"/>
      <c r="C29" s="370"/>
      <c r="D29" s="358"/>
      <c r="E29" s="366" t="s">
        <v>779</v>
      </c>
      <c r="F29" s="315"/>
      <c r="G29" s="315">
        <v>11000</v>
      </c>
      <c r="H29" s="367"/>
    </row>
    <row r="30" s="342" customFormat="1" ht="20.65" customHeight="1" spans="1:8">
      <c r="A30" s="371" t="s">
        <v>87</v>
      </c>
      <c r="B30" s="357">
        <f>SUM(B31:B35)</f>
        <v>973758</v>
      </c>
      <c r="C30" s="357">
        <f>SUM(C31:C35)</f>
        <v>736103</v>
      </c>
      <c r="D30" s="358">
        <f t="shared" si="0"/>
        <v>-24.4059612347216</v>
      </c>
      <c r="E30" s="372" t="s">
        <v>88</v>
      </c>
      <c r="F30" s="359">
        <f>SUM(F31:F35)</f>
        <v>317692</v>
      </c>
      <c r="G30" s="359">
        <f>SUM(G31:G35)</f>
        <v>91285</v>
      </c>
      <c r="H30" s="361">
        <f t="shared" ref="H30:H35" si="3">(G30-F30)/F30*100</f>
        <v>-71.2661949309394</v>
      </c>
    </row>
    <row r="31" ht="20.65" customHeight="1" spans="1:8">
      <c r="A31" s="364" t="s">
        <v>89</v>
      </c>
      <c r="B31" s="373">
        <v>634488</v>
      </c>
      <c r="C31" s="373">
        <v>506376</v>
      </c>
      <c r="D31" s="365">
        <f t="shared" si="0"/>
        <v>-20.1913984188826</v>
      </c>
      <c r="E31" s="374" t="s">
        <v>90</v>
      </c>
      <c r="F31" s="318">
        <v>48128</v>
      </c>
      <c r="G31" s="318">
        <v>50835</v>
      </c>
      <c r="H31" s="367">
        <f t="shared" si="3"/>
        <v>5.62458444148936</v>
      </c>
    </row>
    <row r="32" ht="20.65" customHeight="1" spans="1:8">
      <c r="A32" s="364" t="s">
        <v>91</v>
      </c>
      <c r="B32" s="373">
        <v>148301</v>
      </c>
      <c r="C32" s="373">
        <f>120672+102</f>
        <v>120774</v>
      </c>
      <c r="D32" s="365">
        <f t="shared" si="0"/>
        <v>-18.5615740959265</v>
      </c>
      <c r="E32" s="374" t="s">
        <v>92</v>
      </c>
      <c r="F32" s="368">
        <v>147339</v>
      </c>
      <c r="G32" s="368">
        <v>40450</v>
      </c>
      <c r="H32" s="367">
        <f t="shared" si="3"/>
        <v>-72.5463047801329</v>
      </c>
    </row>
    <row r="33" ht="20.65" customHeight="1" spans="1:8">
      <c r="A33" s="364" t="s">
        <v>780</v>
      </c>
      <c r="B33" s="373">
        <v>36231</v>
      </c>
      <c r="C33" s="373">
        <v>72000</v>
      </c>
      <c r="D33" s="365">
        <f t="shared" si="0"/>
        <v>98.7248488863128</v>
      </c>
      <c r="E33" s="374" t="s">
        <v>94</v>
      </c>
      <c r="F33" s="375">
        <v>900</v>
      </c>
      <c r="G33" s="375"/>
      <c r="H33" s="367">
        <f t="shared" si="3"/>
        <v>-100</v>
      </c>
    </row>
    <row r="34" ht="20.65" customHeight="1" spans="1:8">
      <c r="A34" s="364" t="s">
        <v>781</v>
      </c>
      <c r="B34" s="373">
        <v>153610</v>
      </c>
      <c r="C34" s="373">
        <v>36000</v>
      </c>
      <c r="D34" s="365">
        <f t="shared" si="0"/>
        <v>-76.5640257795716</v>
      </c>
      <c r="E34" s="374" t="s">
        <v>96</v>
      </c>
      <c r="F34" s="368">
        <v>653</v>
      </c>
      <c r="G34" s="368"/>
      <c r="H34" s="367">
        <f t="shared" si="3"/>
        <v>-100</v>
      </c>
    </row>
    <row r="35" ht="20.65" customHeight="1" spans="1:8">
      <c r="A35" s="376" t="s">
        <v>782</v>
      </c>
      <c r="B35" s="377">
        <v>1128</v>
      </c>
      <c r="C35" s="377">
        <f>653+300</f>
        <v>953</v>
      </c>
      <c r="D35" s="378">
        <f t="shared" si="0"/>
        <v>-15.5141843971631</v>
      </c>
      <c r="E35" s="379" t="s">
        <v>98</v>
      </c>
      <c r="F35" s="380">
        <v>120672</v>
      </c>
      <c r="G35" s="380"/>
      <c r="H35" s="381">
        <f t="shared" si="3"/>
        <v>-100</v>
      </c>
    </row>
  </sheetData>
  <mergeCells count="2">
    <mergeCell ref="A2:H2"/>
    <mergeCell ref="F3:H3"/>
  </mergeCells>
  <conditionalFormatting sqref="B22:C24 B8:C20">
    <cfRule type="expression" dxfId="0" priority="11" stopIfTrue="1">
      <formula>含公式的单元格</formula>
    </cfRule>
  </conditionalFormatting>
  <printOptions horizontalCentered="1"/>
  <pageMargins left="0.708661417322835" right="0.708661417322835" top="0.748031496062992" bottom="0.708661417322835" header="0.31496062992126" footer="0.511811023622047"/>
  <pageSetup paperSize="9" orientation="portrait"/>
  <headerFooter>
    <oddFooter>&amp;C—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C484"/>
  <sheetViews>
    <sheetView showZeros="0" workbookViewId="0">
      <selection activeCell="L40" sqref="L40"/>
    </sheetView>
  </sheetViews>
  <sheetFormatPr defaultColWidth="9" defaultRowHeight="12" outlineLevelCol="2"/>
  <cols>
    <col min="1" max="1" width="13.6333333333333" style="40" customWidth="1"/>
    <col min="2" max="2" width="49.1333333333333" style="40" customWidth="1"/>
    <col min="3" max="3" width="22.6333333333333" style="40" customWidth="1"/>
    <col min="4" max="16384" width="9" style="40"/>
  </cols>
  <sheetData>
    <row r="1" s="168" customFormat="1" ht="15.95" customHeight="1" spans="1:3">
      <c r="A1" s="168" t="s">
        <v>783</v>
      </c>
      <c r="B1" s="326"/>
      <c r="C1" s="326"/>
    </row>
    <row r="2" s="169" customFormat="1" ht="30" customHeight="1" spans="1:3">
      <c r="A2" s="158" t="s">
        <v>784</v>
      </c>
      <c r="B2" s="158"/>
      <c r="C2" s="158"/>
    </row>
    <row r="3" s="170" customFormat="1" ht="20.1" customHeight="1" spans="1:3">
      <c r="B3" s="327"/>
      <c r="C3" s="328" t="s">
        <v>35</v>
      </c>
    </row>
    <row r="4" s="325" customFormat="1" ht="15" customHeight="1" spans="1:3">
      <c r="A4" s="329" t="s">
        <v>105</v>
      </c>
      <c r="B4" s="330" t="s">
        <v>106</v>
      </c>
      <c r="C4" s="331" t="s">
        <v>667</v>
      </c>
    </row>
    <row r="5" ht="15" customHeight="1" spans="1:3">
      <c r="A5" s="332"/>
      <c r="B5" s="165" t="s">
        <v>108</v>
      </c>
      <c r="C5" s="333">
        <f>C6+C110+C117+C136+C155+C163+C188+C267+C315+C338+C352+C412+C421+C434+C440+C449+C456+C473+C474+C477+C482</f>
        <v>959818</v>
      </c>
    </row>
    <row r="6" ht="15" customHeight="1" spans="1:3">
      <c r="A6" s="334">
        <v>201</v>
      </c>
      <c r="B6" s="165" t="s">
        <v>785</v>
      </c>
      <c r="C6" s="333">
        <f>C7+C14+C19+C25+C31+C37+C43+C45+C49+C55+C58+C63+C68+C73+C79+C84+C89+C93+C104+C108</f>
        <v>97121</v>
      </c>
    </row>
    <row r="7" ht="15" customHeight="1" spans="1:3">
      <c r="A7" s="334">
        <v>20101</v>
      </c>
      <c r="B7" s="165" t="s">
        <v>786</v>
      </c>
      <c r="C7" s="333">
        <v>1569</v>
      </c>
    </row>
    <row r="8" ht="15" customHeight="1" spans="1:3">
      <c r="A8" s="332">
        <v>2010101</v>
      </c>
      <c r="B8" s="164" t="s">
        <v>787</v>
      </c>
      <c r="C8" s="335">
        <v>1080</v>
      </c>
    </row>
    <row r="9" ht="15" customHeight="1" spans="1:3">
      <c r="A9" s="332">
        <v>2010102</v>
      </c>
      <c r="B9" s="164" t="s">
        <v>788</v>
      </c>
      <c r="C9" s="335">
        <v>10</v>
      </c>
    </row>
    <row r="10" ht="15" customHeight="1" spans="1:3">
      <c r="A10" s="332">
        <v>2010104</v>
      </c>
      <c r="B10" s="164" t="s">
        <v>789</v>
      </c>
      <c r="C10" s="335">
        <v>144</v>
      </c>
    </row>
    <row r="11" ht="15" customHeight="1" spans="1:3">
      <c r="A11" s="332">
        <v>2010106</v>
      </c>
      <c r="B11" s="164" t="s">
        <v>790</v>
      </c>
      <c r="C11" s="335">
        <v>10</v>
      </c>
    </row>
    <row r="12" ht="15" customHeight="1" spans="1:3">
      <c r="A12" s="332">
        <v>2010108</v>
      </c>
      <c r="B12" s="164" t="s">
        <v>791</v>
      </c>
      <c r="C12" s="335">
        <v>254</v>
      </c>
    </row>
    <row r="13" ht="15" customHeight="1" spans="1:3">
      <c r="A13" s="332">
        <v>2010150</v>
      </c>
      <c r="B13" s="164" t="s">
        <v>792</v>
      </c>
      <c r="C13" s="335">
        <v>71</v>
      </c>
    </row>
    <row r="14" ht="15" customHeight="1" spans="1:3">
      <c r="A14" s="334">
        <v>20102</v>
      </c>
      <c r="B14" s="165" t="s">
        <v>793</v>
      </c>
      <c r="C14" s="333">
        <v>1367</v>
      </c>
    </row>
    <row r="15" ht="15" customHeight="1" spans="1:3">
      <c r="A15" s="332">
        <v>2010201</v>
      </c>
      <c r="B15" s="164" t="s">
        <v>787</v>
      </c>
      <c r="C15" s="335">
        <v>1039</v>
      </c>
    </row>
    <row r="16" ht="15" customHeight="1" spans="1:3">
      <c r="A16" s="332">
        <v>2010202</v>
      </c>
      <c r="B16" s="164" t="s">
        <v>788</v>
      </c>
      <c r="C16" s="335">
        <v>147</v>
      </c>
    </row>
    <row r="17" ht="15" customHeight="1" spans="1:3">
      <c r="A17" s="332">
        <v>2010204</v>
      </c>
      <c r="B17" s="164" t="s">
        <v>794</v>
      </c>
      <c r="C17" s="335">
        <v>96</v>
      </c>
    </row>
    <row r="18" ht="15" customHeight="1" spans="1:3">
      <c r="A18" s="332">
        <v>2010250</v>
      </c>
      <c r="B18" s="164" t="s">
        <v>792</v>
      </c>
      <c r="C18" s="335">
        <v>85</v>
      </c>
    </row>
    <row r="19" ht="15" customHeight="1" spans="1:3">
      <c r="A19" s="334">
        <v>20103</v>
      </c>
      <c r="B19" s="165" t="s">
        <v>795</v>
      </c>
      <c r="C19" s="333">
        <f>58104+102+300</f>
        <v>58506</v>
      </c>
    </row>
    <row r="20" ht="15" customHeight="1" spans="1:3">
      <c r="A20" s="332">
        <v>2010301</v>
      </c>
      <c r="B20" s="164" t="s">
        <v>787</v>
      </c>
      <c r="C20" s="335">
        <f>28673+102+300</f>
        <v>29075</v>
      </c>
    </row>
    <row r="21" ht="15" customHeight="1" spans="1:3">
      <c r="A21" s="332">
        <v>2010302</v>
      </c>
      <c r="B21" s="164" t="s">
        <v>788</v>
      </c>
      <c r="C21" s="335">
        <v>1271</v>
      </c>
    </row>
    <row r="22" ht="15" customHeight="1" spans="1:3">
      <c r="A22" s="332">
        <v>2010306</v>
      </c>
      <c r="B22" s="164" t="s">
        <v>796</v>
      </c>
      <c r="C22" s="335">
        <v>627</v>
      </c>
    </row>
    <row r="23" ht="15" customHeight="1" spans="1:3">
      <c r="A23" s="332">
        <v>2010350</v>
      </c>
      <c r="B23" s="164" t="s">
        <v>792</v>
      </c>
      <c r="C23" s="335">
        <v>22215</v>
      </c>
    </row>
    <row r="24" ht="15" customHeight="1" spans="1:3">
      <c r="A24" s="332">
        <v>2010399</v>
      </c>
      <c r="B24" s="164" t="s">
        <v>797</v>
      </c>
      <c r="C24" s="335">
        <v>5318</v>
      </c>
    </row>
    <row r="25" ht="15" customHeight="1" spans="1:3">
      <c r="A25" s="334">
        <v>20104</v>
      </c>
      <c r="B25" s="165" t="s">
        <v>798</v>
      </c>
      <c r="C25" s="333">
        <v>4478</v>
      </c>
    </row>
    <row r="26" ht="15" customHeight="1" spans="1:3">
      <c r="A26" s="332">
        <v>2010401</v>
      </c>
      <c r="B26" s="164" t="s">
        <v>787</v>
      </c>
      <c r="C26" s="335">
        <v>795</v>
      </c>
    </row>
    <row r="27" ht="15" customHeight="1" spans="1:3">
      <c r="A27" s="332">
        <v>2010406</v>
      </c>
      <c r="B27" s="164" t="s">
        <v>799</v>
      </c>
      <c r="C27" s="335">
        <v>3000</v>
      </c>
    </row>
    <row r="28" ht="15" customHeight="1" spans="1:3">
      <c r="A28" s="332">
        <v>2010408</v>
      </c>
      <c r="B28" s="164" t="s">
        <v>800</v>
      </c>
      <c r="C28" s="335">
        <v>1</v>
      </c>
    </row>
    <row r="29" ht="15" customHeight="1" spans="1:3">
      <c r="A29" s="332">
        <v>2010450</v>
      </c>
      <c r="B29" s="164" t="s">
        <v>792</v>
      </c>
      <c r="C29" s="335">
        <v>627</v>
      </c>
    </row>
    <row r="30" ht="15" customHeight="1" spans="1:3">
      <c r="A30" s="332">
        <v>2010499</v>
      </c>
      <c r="B30" s="164" t="s">
        <v>801</v>
      </c>
      <c r="C30" s="335">
        <v>55</v>
      </c>
    </row>
    <row r="31" ht="15" customHeight="1" spans="1:3">
      <c r="A31" s="334">
        <v>20105</v>
      </c>
      <c r="B31" s="165" t="s">
        <v>802</v>
      </c>
      <c r="C31" s="333">
        <v>728</v>
      </c>
    </row>
    <row r="32" ht="15" customHeight="1" spans="1:3">
      <c r="A32" s="332">
        <v>2010501</v>
      </c>
      <c r="B32" s="164" t="s">
        <v>787</v>
      </c>
      <c r="C32" s="335">
        <v>372</v>
      </c>
    </row>
    <row r="33" ht="15" customHeight="1" spans="1:3">
      <c r="A33" s="332">
        <v>2010502</v>
      </c>
      <c r="B33" s="164" t="s">
        <v>788</v>
      </c>
      <c r="C33" s="335">
        <v>10</v>
      </c>
    </row>
    <row r="34" ht="15" customHeight="1" spans="1:3">
      <c r="A34" s="332">
        <v>2010508</v>
      </c>
      <c r="B34" s="164" t="s">
        <v>803</v>
      </c>
      <c r="C34" s="335">
        <v>205</v>
      </c>
    </row>
    <row r="35" ht="15" customHeight="1" spans="1:3">
      <c r="A35" s="332">
        <v>2010550</v>
      </c>
      <c r="B35" s="164" t="s">
        <v>792</v>
      </c>
      <c r="C35" s="335">
        <v>117</v>
      </c>
    </row>
    <row r="36" ht="15" customHeight="1" spans="1:3">
      <c r="A36" s="332">
        <v>2010599</v>
      </c>
      <c r="B36" s="164" t="s">
        <v>804</v>
      </c>
      <c r="C36" s="335">
        <v>24</v>
      </c>
    </row>
    <row r="37" ht="15" customHeight="1" spans="1:3">
      <c r="A37" s="334">
        <v>20106</v>
      </c>
      <c r="B37" s="165" t="s">
        <v>805</v>
      </c>
      <c r="C37" s="333">
        <v>2244</v>
      </c>
    </row>
    <row r="38" ht="15" customHeight="1" spans="1:3">
      <c r="A38" s="332">
        <v>2010601</v>
      </c>
      <c r="B38" s="164" t="s">
        <v>787</v>
      </c>
      <c r="C38" s="335">
        <v>872</v>
      </c>
    </row>
    <row r="39" ht="15" customHeight="1" spans="1:3">
      <c r="A39" s="332">
        <v>2010602</v>
      </c>
      <c r="B39" s="164" t="s">
        <v>788</v>
      </c>
      <c r="C39" s="335">
        <v>55</v>
      </c>
    </row>
    <row r="40" ht="15" customHeight="1" spans="1:3">
      <c r="A40" s="332">
        <v>2010607</v>
      </c>
      <c r="B40" s="164" t="s">
        <v>806</v>
      </c>
      <c r="C40" s="335">
        <v>100</v>
      </c>
    </row>
    <row r="41" ht="15" customHeight="1" spans="1:3">
      <c r="A41" s="332">
        <v>2010650</v>
      </c>
      <c r="B41" s="164" t="s">
        <v>792</v>
      </c>
      <c r="C41" s="335">
        <v>1193</v>
      </c>
    </row>
    <row r="42" ht="15" customHeight="1" spans="1:3">
      <c r="A42" s="332">
        <v>2010699</v>
      </c>
      <c r="B42" s="164" t="s">
        <v>807</v>
      </c>
      <c r="C42" s="335">
        <v>24</v>
      </c>
    </row>
    <row r="43" ht="15" customHeight="1" spans="1:3">
      <c r="A43" s="334">
        <v>20108</v>
      </c>
      <c r="B43" s="165" t="s">
        <v>808</v>
      </c>
      <c r="C43" s="333">
        <v>45</v>
      </c>
    </row>
    <row r="44" ht="15" customHeight="1" spans="1:3">
      <c r="A44" s="332">
        <v>2010804</v>
      </c>
      <c r="B44" s="164" t="s">
        <v>809</v>
      </c>
      <c r="C44" s="335">
        <v>45</v>
      </c>
    </row>
    <row r="45" ht="15" customHeight="1" spans="1:3">
      <c r="A45" s="334">
        <v>20111</v>
      </c>
      <c r="B45" s="165" t="s">
        <v>810</v>
      </c>
      <c r="C45" s="333">
        <v>3907</v>
      </c>
    </row>
    <row r="46" ht="15" customHeight="1" spans="1:3">
      <c r="A46" s="332">
        <v>2011101</v>
      </c>
      <c r="B46" s="164" t="s">
        <v>787</v>
      </c>
      <c r="C46" s="335">
        <v>3346</v>
      </c>
    </row>
    <row r="47" ht="15" customHeight="1" spans="1:3">
      <c r="A47" s="332">
        <v>2011102</v>
      </c>
      <c r="B47" s="164" t="s">
        <v>788</v>
      </c>
      <c r="C47" s="335">
        <v>272</v>
      </c>
    </row>
    <row r="48" ht="15" customHeight="1" spans="1:3">
      <c r="A48" s="332">
        <v>2011150</v>
      </c>
      <c r="B48" s="164" t="s">
        <v>792</v>
      </c>
      <c r="C48" s="335">
        <v>289</v>
      </c>
    </row>
    <row r="49" ht="15" customHeight="1" spans="1:3">
      <c r="A49" s="334">
        <v>20113</v>
      </c>
      <c r="B49" s="165" t="s">
        <v>811</v>
      </c>
      <c r="C49" s="333">
        <v>1465</v>
      </c>
    </row>
    <row r="50" ht="15" customHeight="1" spans="1:3">
      <c r="A50" s="332">
        <v>2011301</v>
      </c>
      <c r="B50" s="164" t="s">
        <v>787</v>
      </c>
      <c r="C50" s="335">
        <v>318</v>
      </c>
    </row>
    <row r="51" ht="15" customHeight="1" spans="1:3">
      <c r="A51" s="332">
        <v>2011302</v>
      </c>
      <c r="B51" s="164" t="s">
        <v>788</v>
      </c>
      <c r="C51" s="335">
        <v>50</v>
      </c>
    </row>
    <row r="52" ht="15" customHeight="1" spans="1:3">
      <c r="A52" s="332">
        <v>2011308</v>
      </c>
      <c r="B52" s="164" t="s">
        <v>812</v>
      </c>
      <c r="C52" s="335">
        <v>510</v>
      </c>
    </row>
    <row r="53" ht="15" customHeight="1" spans="1:3">
      <c r="A53" s="332">
        <v>2011350</v>
      </c>
      <c r="B53" s="164" t="s">
        <v>792</v>
      </c>
      <c r="C53" s="335">
        <v>542</v>
      </c>
    </row>
    <row r="54" ht="15" customHeight="1" spans="1:3">
      <c r="A54" s="332">
        <v>2011399</v>
      </c>
      <c r="B54" s="164" t="s">
        <v>813</v>
      </c>
      <c r="C54" s="335">
        <v>45</v>
      </c>
    </row>
    <row r="55" ht="15" customHeight="1" spans="1:3">
      <c r="A55" s="334">
        <v>20126</v>
      </c>
      <c r="B55" s="165" t="s">
        <v>814</v>
      </c>
      <c r="C55" s="333">
        <v>361</v>
      </c>
    </row>
    <row r="56" ht="15" customHeight="1" spans="1:3">
      <c r="A56" s="332">
        <v>2012601</v>
      </c>
      <c r="B56" s="164" t="s">
        <v>787</v>
      </c>
      <c r="C56" s="335">
        <v>280</v>
      </c>
    </row>
    <row r="57" ht="15" customHeight="1" spans="1:3">
      <c r="A57" s="332">
        <v>2012604</v>
      </c>
      <c r="B57" s="164" t="s">
        <v>815</v>
      </c>
      <c r="C57" s="335">
        <v>81</v>
      </c>
    </row>
    <row r="58" ht="15" customHeight="1" spans="1:3">
      <c r="A58" s="334">
        <v>20128</v>
      </c>
      <c r="B58" s="165" t="s">
        <v>816</v>
      </c>
      <c r="C58" s="333">
        <v>299</v>
      </c>
    </row>
    <row r="59" ht="15" customHeight="1" spans="1:3">
      <c r="A59" s="332">
        <v>2012801</v>
      </c>
      <c r="B59" s="164" t="s">
        <v>787</v>
      </c>
      <c r="C59" s="335">
        <v>103</v>
      </c>
    </row>
    <row r="60" ht="15" customHeight="1" spans="1:3">
      <c r="A60" s="332">
        <v>2012802</v>
      </c>
      <c r="B60" s="164" t="s">
        <v>788</v>
      </c>
      <c r="C60" s="335">
        <v>79</v>
      </c>
    </row>
    <row r="61" ht="15" customHeight="1" spans="1:3">
      <c r="A61" s="332">
        <v>2012850</v>
      </c>
      <c r="B61" s="164" t="s">
        <v>792</v>
      </c>
      <c r="C61" s="335">
        <v>99</v>
      </c>
    </row>
    <row r="62" ht="15" customHeight="1" spans="1:3">
      <c r="A62" s="332">
        <v>2012899</v>
      </c>
      <c r="B62" s="164" t="s">
        <v>817</v>
      </c>
      <c r="C62" s="335">
        <v>18</v>
      </c>
    </row>
    <row r="63" ht="15" customHeight="1" spans="1:3">
      <c r="A63" s="334">
        <v>20129</v>
      </c>
      <c r="B63" s="165" t="s">
        <v>818</v>
      </c>
      <c r="C63" s="333">
        <v>1123</v>
      </c>
    </row>
    <row r="64" ht="15" customHeight="1" spans="1:3">
      <c r="A64" s="332">
        <v>2012901</v>
      </c>
      <c r="B64" s="164" t="s">
        <v>787</v>
      </c>
      <c r="C64" s="335">
        <v>347</v>
      </c>
    </row>
    <row r="65" ht="15" customHeight="1" spans="1:3">
      <c r="A65" s="332">
        <v>2012902</v>
      </c>
      <c r="B65" s="164" t="s">
        <v>788</v>
      </c>
      <c r="C65" s="335">
        <v>328</v>
      </c>
    </row>
    <row r="66" ht="15" customHeight="1" spans="1:3">
      <c r="A66" s="332">
        <v>2012950</v>
      </c>
      <c r="B66" s="164" t="s">
        <v>792</v>
      </c>
      <c r="C66" s="335">
        <v>396</v>
      </c>
    </row>
    <row r="67" ht="15" customHeight="1" spans="1:3">
      <c r="A67" s="332">
        <v>2012999</v>
      </c>
      <c r="B67" s="164" t="s">
        <v>819</v>
      </c>
      <c r="C67" s="335">
        <v>52</v>
      </c>
    </row>
    <row r="68" ht="15" customHeight="1" spans="1:3">
      <c r="A68" s="334">
        <v>20131</v>
      </c>
      <c r="B68" s="165" t="s">
        <v>820</v>
      </c>
      <c r="C68" s="333">
        <v>2002</v>
      </c>
    </row>
    <row r="69" ht="15" customHeight="1" spans="1:3">
      <c r="A69" s="332">
        <v>2013101</v>
      </c>
      <c r="B69" s="164" t="s">
        <v>787</v>
      </c>
      <c r="C69" s="335">
        <v>752</v>
      </c>
    </row>
    <row r="70" ht="15" customHeight="1" spans="1:3">
      <c r="A70" s="332">
        <v>2013102</v>
      </c>
      <c r="B70" s="164" t="s">
        <v>788</v>
      </c>
      <c r="C70" s="335">
        <v>173</v>
      </c>
    </row>
    <row r="71" ht="15" customHeight="1" spans="1:3">
      <c r="A71" s="332">
        <v>2013150</v>
      </c>
      <c r="B71" s="164" t="s">
        <v>792</v>
      </c>
      <c r="C71" s="335">
        <v>404</v>
      </c>
    </row>
    <row r="72" ht="15" customHeight="1" spans="1:3">
      <c r="A72" s="332">
        <v>2013199</v>
      </c>
      <c r="B72" s="164" t="s">
        <v>821</v>
      </c>
      <c r="C72" s="335">
        <v>673</v>
      </c>
    </row>
    <row r="73" ht="15" customHeight="1" spans="1:3">
      <c r="A73" s="334">
        <v>20132</v>
      </c>
      <c r="B73" s="165" t="s">
        <v>822</v>
      </c>
      <c r="C73" s="333">
        <v>7001</v>
      </c>
    </row>
    <row r="74" ht="15" customHeight="1" spans="1:3">
      <c r="A74" s="332">
        <v>2013201</v>
      </c>
      <c r="B74" s="164" t="s">
        <v>787</v>
      </c>
      <c r="C74" s="335">
        <v>1002</v>
      </c>
    </row>
    <row r="75" ht="15" customHeight="1" spans="1:3">
      <c r="A75" s="332">
        <v>2013202</v>
      </c>
      <c r="B75" s="164" t="s">
        <v>788</v>
      </c>
      <c r="C75" s="335">
        <v>1005</v>
      </c>
    </row>
    <row r="76" ht="15" customHeight="1" spans="1:3">
      <c r="A76" s="332">
        <v>2013204</v>
      </c>
      <c r="B76" s="164" t="s">
        <v>823</v>
      </c>
      <c r="C76" s="335">
        <v>131</v>
      </c>
    </row>
    <row r="77" ht="15" customHeight="1" spans="1:3">
      <c r="A77" s="332">
        <v>2013250</v>
      </c>
      <c r="B77" s="164" t="s">
        <v>792</v>
      </c>
      <c r="C77" s="335">
        <v>161</v>
      </c>
    </row>
    <row r="78" ht="15" customHeight="1" spans="1:3">
      <c r="A78" s="332">
        <v>2013299</v>
      </c>
      <c r="B78" s="164" t="s">
        <v>824</v>
      </c>
      <c r="C78" s="335">
        <v>4702</v>
      </c>
    </row>
    <row r="79" ht="15" customHeight="1" spans="1:3">
      <c r="A79" s="334">
        <v>20133</v>
      </c>
      <c r="B79" s="165" t="s">
        <v>825</v>
      </c>
      <c r="C79" s="333">
        <v>1022</v>
      </c>
    </row>
    <row r="80" ht="15" customHeight="1" spans="1:3">
      <c r="A80" s="332">
        <v>2013301</v>
      </c>
      <c r="B80" s="164" t="s">
        <v>787</v>
      </c>
      <c r="C80" s="335">
        <v>261</v>
      </c>
    </row>
    <row r="81" ht="15" customHeight="1" spans="1:3">
      <c r="A81" s="332">
        <v>2013302</v>
      </c>
      <c r="B81" s="164" t="s">
        <v>788</v>
      </c>
      <c r="C81" s="335">
        <v>274</v>
      </c>
    </row>
    <row r="82" ht="15" customHeight="1" spans="1:3">
      <c r="A82" s="332">
        <v>2013350</v>
      </c>
      <c r="B82" s="164" t="s">
        <v>792</v>
      </c>
      <c r="C82" s="335">
        <v>379</v>
      </c>
    </row>
    <row r="83" ht="15" customHeight="1" spans="1:3">
      <c r="A83" s="332">
        <v>2013399</v>
      </c>
      <c r="B83" s="164" t="s">
        <v>826</v>
      </c>
      <c r="C83" s="335">
        <v>108</v>
      </c>
    </row>
    <row r="84" ht="15" customHeight="1" spans="1:3">
      <c r="A84" s="334">
        <v>20134</v>
      </c>
      <c r="B84" s="165" t="s">
        <v>827</v>
      </c>
      <c r="C84" s="333">
        <v>490</v>
      </c>
    </row>
    <row r="85" ht="15" customHeight="1" spans="1:3">
      <c r="A85" s="332">
        <v>2013401</v>
      </c>
      <c r="B85" s="164" t="s">
        <v>787</v>
      </c>
      <c r="C85" s="335">
        <v>341</v>
      </c>
    </row>
    <row r="86" ht="15" customHeight="1" spans="1:3">
      <c r="A86" s="332">
        <v>2013402</v>
      </c>
      <c r="B86" s="164" t="s">
        <v>788</v>
      </c>
      <c r="C86" s="335">
        <v>75</v>
      </c>
    </row>
    <row r="87" ht="15" customHeight="1" spans="1:3">
      <c r="A87" s="332">
        <v>2013404</v>
      </c>
      <c r="B87" s="164" t="s">
        <v>828</v>
      </c>
      <c r="C87" s="335">
        <v>43</v>
      </c>
    </row>
    <row r="88" ht="15" customHeight="1" spans="1:3">
      <c r="A88" s="332">
        <v>2013405</v>
      </c>
      <c r="B88" s="164" t="s">
        <v>829</v>
      </c>
      <c r="C88" s="335">
        <v>31</v>
      </c>
    </row>
    <row r="89" ht="15" customHeight="1" spans="1:3">
      <c r="A89" s="334">
        <v>20136</v>
      </c>
      <c r="B89" s="165" t="s">
        <v>830</v>
      </c>
      <c r="C89" s="333">
        <v>808</v>
      </c>
    </row>
    <row r="90" ht="15" customHeight="1" spans="1:3">
      <c r="A90" s="332">
        <v>2013601</v>
      </c>
      <c r="B90" s="164" t="s">
        <v>787</v>
      </c>
      <c r="C90" s="335">
        <v>516</v>
      </c>
    </row>
    <row r="91" ht="15" customHeight="1" spans="1:3">
      <c r="A91" s="332">
        <v>2013602</v>
      </c>
      <c r="B91" s="164" t="s">
        <v>788</v>
      </c>
      <c r="C91" s="335">
        <v>164</v>
      </c>
    </row>
    <row r="92" ht="15" customHeight="1" spans="1:3">
      <c r="A92" s="332">
        <v>2013650</v>
      </c>
      <c r="B92" s="164" t="s">
        <v>792</v>
      </c>
      <c r="C92" s="335">
        <v>128</v>
      </c>
    </row>
    <row r="93" ht="15" customHeight="1" spans="1:3">
      <c r="A93" s="334">
        <v>20138</v>
      </c>
      <c r="B93" s="165" t="s">
        <v>831</v>
      </c>
      <c r="C93" s="333">
        <v>4150</v>
      </c>
    </row>
    <row r="94" ht="15" customHeight="1" spans="1:3">
      <c r="A94" s="332">
        <v>2013801</v>
      </c>
      <c r="B94" s="164" t="s">
        <v>787</v>
      </c>
      <c r="C94" s="335">
        <v>3518</v>
      </c>
    </row>
    <row r="95" ht="15" customHeight="1" spans="1:3">
      <c r="A95" s="332">
        <v>2013802</v>
      </c>
      <c r="B95" s="164" t="s">
        <v>788</v>
      </c>
      <c r="C95" s="335">
        <v>188</v>
      </c>
    </row>
    <row r="96" ht="15" customHeight="1" spans="1:3">
      <c r="A96" s="332">
        <v>2013804</v>
      </c>
      <c r="B96" s="164" t="s">
        <v>832</v>
      </c>
      <c r="C96" s="335">
        <v>7</v>
      </c>
    </row>
    <row r="97" ht="15" customHeight="1" spans="1:3">
      <c r="A97" s="332">
        <v>2013805</v>
      </c>
      <c r="B97" s="164" t="s">
        <v>833</v>
      </c>
      <c r="C97" s="335">
        <v>12</v>
      </c>
    </row>
    <row r="98" ht="15" customHeight="1" spans="1:3">
      <c r="A98" s="332">
        <v>2013812</v>
      </c>
      <c r="B98" s="164" t="s">
        <v>834</v>
      </c>
      <c r="C98" s="335">
        <v>28</v>
      </c>
    </row>
    <row r="99" ht="15" customHeight="1" spans="1:3">
      <c r="A99" s="332">
        <v>2013814</v>
      </c>
      <c r="B99" s="164" t="s">
        <v>835</v>
      </c>
      <c r="C99" s="335">
        <v>3</v>
      </c>
    </row>
    <row r="100" ht="15" customHeight="1" spans="1:3">
      <c r="A100" s="332">
        <v>2013815</v>
      </c>
      <c r="B100" s="164" t="s">
        <v>836</v>
      </c>
      <c r="C100" s="335">
        <v>6</v>
      </c>
    </row>
    <row r="101" ht="15" customHeight="1" spans="1:3">
      <c r="A101" s="332">
        <v>2013816</v>
      </c>
      <c r="B101" s="164" t="s">
        <v>837</v>
      </c>
      <c r="C101" s="335">
        <v>218</v>
      </c>
    </row>
    <row r="102" ht="15" customHeight="1" spans="1:3">
      <c r="A102" s="332">
        <v>2013850</v>
      </c>
      <c r="B102" s="164" t="s">
        <v>792</v>
      </c>
      <c r="C102" s="335">
        <v>168</v>
      </c>
    </row>
    <row r="103" ht="15" customHeight="1" spans="1:3">
      <c r="A103" s="332">
        <v>2013899</v>
      </c>
      <c r="B103" s="164" t="s">
        <v>838</v>
      </c>
      <c r="C103" s="335">
        <v>2</v>
      </c>
    </row>
    <row r="104" ht="15" customHeight="1" spans="1:3">
      <c r="A104" s="334">
        <v>20139</v>
      </c>
      <c r="B104" s="165" t="s">
        <v>839</v>
      </c>
      <c r="C104" s="333">
        <v>4817</v>
      </c>
    </row>
    <row r="105" ht="15" customHeight="1" spans="1:3">
      <c r="A105" s="332">
        <v>2013901</v>
      </c>
      <c r="B105" s="164" t="s">
        <v>787</v>
      </c>
      <c r="C105" s="335">
        <v>180</v>
      </c>
    </row>
    <row r="106" ht="15" customHeight="1" spans="1:3">
      <c r="A106" s="332">
        <v>2013904</v>
      </c>
      <c r="B106" s="164" t="s">
        <v>840</v>
      </c>
      <c r="C106" s="335">
        <v>4448</v>
      </c>
    </row>
    <row r="107" ht="15" customHeight="1" spans="1:3">
      <c r="A107" s="332">
        <v>2013950</v>
      </c>
      <c r="B107" s="164" t="s">
        <v>792</v>
      </c>
      <c r="C107" s="335">
        <v>189</v>
      </c>
    </row>
    <row r="108" ht="15" customHeight="1" spans="1:3">
      <c r="A108" s="334">
        <v>20140</v>
      </c>
      <c r="B108" s="165" t="s">
        <v>841</v>
      </c>
      <c r="C108" s="333">
        <v>739</v>
      </c>
    </row>
    <row r="109" ht="15" customHeight="1" spans="1:3">
      <c r="A109" s="332">
        <v>2014004</v>
      </c>
      <c r="B109" s="164" t="s">
        <v>842</v>
      </c>
      <c r="C109" s="335">
        <v>739</v>
      </c>
    </row>
    <row r="110" ht="15" customHeight="1" spans="1:3">
      <c r="A110" s="334">
        <v>203</v>
      </c>
      <c r="B110" s="165" t="s">
        <v>843</v>
      </c>
      <c r="C110" s="333">
        <f>C111+C115</f>
        <v>291</v>
      </c>
    </row>
    <row r="111" ht="15" customHeight="1" spans="1:3">
      <c r="A111" s="334">
        <v>20306</v>
      </c>
      <c r="B111" s="165" t="s">
        <v>844</v>
      </c>
      <c r="C111" s="333">
        <v>286</v>
      </c>
    </row>
    <row r="112" ht="15" customHeight="1" spans="1:3">
      <c r="A112" s="332">
        <v>2030601</v>
      </c>
      <c r="B112" s="164" t="s">
        <v>845</v>
      </c>
      <c r="C112" s="335">
        <v>120</v>
      </c>
    </row>
    <row r="113" ht="15" customHeight="1" spans="1:3">
      <c r="A113" s="332">
        <v>2030607</v>
      </c>
      <c r="B113" s="164" t="s">
        <v>846</v>
      </c>
      <c r="C113" s="335">
        <v>152</v>
      </c>
    </row>
    <row r="114" ht="15" customHeight="1" spans="1:3">
      <c r="A114" s="332">
        <v>2030699</v>
      </c>
      <c r="B114" s="164" t="s">
        <v>847</v>
      </c>
      <c r="C114" s="335">
        <v>14</v>
      </c>
    </row>
    <row r="115" ht="15" customHeight="1" spans="1:3">
      <c r="A115" s="334">
        <v>20399</v>
      </c>
      <c r="B115" s="165" t="s">
        <v>848</v>
      </c>
      <c r="C115" s="333">
        <v>5</v>
      </c>
    </row>
    <row r="116" ht="15" customHeight="1" spans="1:3">
      <c r="A116" s="332">
        <v>2039999</v>
      </c>
      <c r="B116" s="164" t="s">
        <v>848</v>
      </c>
      <c r="C116" s="335">
        <v>5</v>
      </c>
    </row>
    <row r="117" ht="15" customHeight="1" spans="1:3">
      <c r="A117" s="334">
        <v>204</v>
      </c>
      <c r="B117" s="165" t="s">
        <v>849</v>
      </c>
      <c r="C117" s="333">
        <f>C118+C126+C133</f>
        <v>27686</v>
      </c>
    </row>
    <row r="118" ht="15" customHeight="1" spans="1:3">
      <c r="A118" s="334">
        <v>20402</v>
      </c>
      <c r="B118" s="165" t="s">
        <v>850</v>
      </c>
      <c r="C118" s="333">
        <v>25188</v>
      </c>
    </row>
    <row r="119" ht="15" customHeight="1" spans="1:3">
      <c r="A119" s="332">
        <v>2040201</v>
      </c>
      <c r="B119" s="164" t="s">
        <v>787</v>
      </c>
      <c r="C119" s="335">
        <v>15994</v>
      </c>
    </row>
    <row r="120" ht="15" customHeight="1" spans="1:3">
      <c r="A120" s="332">
        <v>2040202</v>
      </c>
      <c r="B120" s="164" t="s">
        <v>788</v>
      </c>
      <c r="C120" s="335">
        <v>668</v>
      </c>
    </row>
    <row r="121" ht="15" customHeight="1" spans="1:3">
      <c r="A121" s="332">
        <v>2040219</v>
      </c>
      <c r="B121" s="164" t="s">
        <v>806</v>
      </c>
      <c r="C121" s="335">
        <v>10</v>
      </c>
    </row>
    <row r="122" ht="15" customHeight="1" spans="1:3">
      <c r="A122" s="332">
        <v>2040220</v>
      </c>
      <c r="B122" s="164" t="s">
        <v>851</v>
      </c>
      <c r="C122" s="335">
        <v>6700</v>
      </c>
    </row>
    <row r="123" ht="15" customHeight="1" spans="1:3">
      <c r="A123" s="332">
        <v>2040221</v>
      </c>
      <c r="B123" s="164" t="s">
        <v>852</v>
      </c>
      <c r="C123" s="335">
        <v>1</v>
      </c>
    </row>
    <row r="124" ht="15" customHeight="1" spans="1:3">
      <c r="A124" s="332">
        <v>2040250</v>
      </c>
      <c r="B124" s="164" t="s">
        <v>792</v>
      </c>
      <c r="C124" s="335">
        <v>1202</v>
      </c>
    </row>
    <row r="125" ht="15" customHeight="1" spans="1:3">
      <c r="A125" s="332">
        <v>2040299</v>
      </c>
      <c r="B125" s="164" t="s">
        <v>853</v>
      </c>
      <c r="C125" s="335">
        <v>613</v>
      </c>
    </row>
    <row r="126" ht="15" customHeight="1" spans="1:3">
      <c r="A126" s="334">
        <v>20406</v>
      </c>
      <c r="B126" s="165" t="s">
        <v>854</v>
      </c>
      <c r="C126" s="333">
        <v>2481</v>
      </c>
    </row>
    <row r="127" ht="15" customHeight="1" spans="1:3">
      <c r="A127" s="332">
        <v>2040601</v>
      </c>
      <c r="B127" s="164" t="s">
        <v>787</v>
      </c>
      <c r="C127" s="335">
        <v>1203</v>
      </c>
    </row>
    <row r="128" ht="15" customHeight="1" spans="1:3">
      <c r="A128" s="332">
        <v>2040604</v>
      </c>
      <c r="B128" s="164" t="s">
        <v>855</v>
      </c>
      <c r="C128" s="335">
        <v>777</v>
      </c>
    </row>
    <row r="129" ht="15" customHeight="1" spans="1:3">
      <c r="A129" s="332">
        <v>2040607</v>
      </c>
      <c r="B129" s="164" t="s">
        <v>856</v>
      </c>
      <c r="C129" s="335">
        <v>239</v>
      </c>
    </row>
    <row r="130" ht="15" customHeight="1" spans="1:3">
      <c r="A130" s="332">
        <v>2040610</v>
      </c>
      <c r="B130" s="164" t="s">
        <v>857</v>
      </c>
      <c r="C130" s="335">
        <v>229</v>
      </c>
    </row>
    <row r="131" ht="15" customHeight="1" spans="1:3">
      <c r="A131" s="332">
        <v>2040612</v>
      </c>
      <c r="B131" s="164" t="s">
        <v>858</v>
      </c>
      <c r="C131" s="335">
        <v>29</v>
      </c>
    </row>
    <row r="132" ht="15" customHeight="1" spans="1:3">
      <c r="A132" s="332">
        <v>2040699</v>
      </c>
      <c r="B132" s="164" t="s">
        <v>859</v>
      </c>
      <c r="C132" s="335">
        <v>4</v>
      </c>
    </row>
    <row r="133" ht="15" customHeight="1" spans="1:3">
      <c r="A133" s="334">
        <v>20499</v>
      </c>
      <c r="B133" s="165" t="s">
        <v>860</v>
      </c>
      <c r="C133" s="333">
        <v>17</v>
      </c>
    </row>
    <row r="134" ht="15" customHeight="1" spans="1:3">
      <c r="A134" s="332">
        <v>2049902</v>
      </c>
      <c r="B134" s="164" t="s">
        <v>861</v>
      </c>
      <c r="C134" s="335">
        <v>4</v>
      </c>
    </row>
    <row r="135" ht="15" customHeight="1" spans="1:3">
      <c r="A135" s="332">
        <v>2049999</v>
      </c>
      <c r="B135" s="164" t="s">
        <v>860</v>
      </c>
      <c r="C135" s="335">
        <v>13</v>
      </c>
    </row>
    <row r="136" ht="15" customHeight="1" spans="1:3">
      <c r="A136" s="334">
        <v>205</v>
      </c>
      <c r="B136" s="165" t="s">
        <v>862</v>
      </c>
      <c r="C136" s="333">
        <f>C137+C140+C146+C148+C151</f>
        <v>219746</v>
      </c>
    </row>
    <row r="137" ht="15" customHeight="1" spans="1:3">
      <c r="A137" s="334">
        <v>20501</v>
      </c>
      <c r="B137" s="165" t="s">
        <v>863</v>
      </c>
      <c r="C137" s="333">
        <v>1630</v>
      </c>
    </row>
    <row r="138" ht="15" customHeight="1" spans="1:3">
      <c r="A138" s="332">
        <v>2050101</v>
      </c>
      <c r="B138" s="164" t="s">
        <v>787</v>
      </c>
      <c r="C138" s="335">
        <v>380</v>
      </c>
    </row>
    <row r="139" ht="15" customHeight="1" spans="1:3">
      <c r="A139" s="332">
        <v>2050199</v>
      </c>
      <c r="B139" s="164" t="s">
        <v>864</v>
      </c>
      <c r="C139" s="335">
        <v>1250</v>
      </c>
    </row>
    <row r="140" ht="15" customHeight="1" spans="1:3">
      <c r="A140" s="334">
        <v>20502</v>
      </c>
      <c r="B140" s="165" t="s">
        <v>865</v>
      </c>
      <c r="C140" s="333">
        <f>SUM(C141:C145)</f>
        <v>202632</v>
      </c>
    </row>
    <row r="141" ht="15" customHeight="1" spans="1:3">
      <c r="A141" s="332">
        <v>2050201</v>
      </c>
      <c r="B141" s="164" t="s">
        <v>866</v>
      </c>
      <c r="C141" s="335">
        <v>10719</v>
      </c>
    </row>
    <row r="142" ht="15" customHeight="1" spans="1:3">
      <c r="A142" s="332">
        <v>2050202</v>
      </c>
      <c r="B142" s="164" t="s">
        <v>867</v>
      </c>
      <c r="C142" s="335">
        <v>98932</v>
      </c>
    </row>
    <row r="143" ht="15" customHeight="1" spans="1:3">
      <c r="A143" s="332">
        <v>2050203</v>
      </c>
      <c r="B143" s="164" t="s">
        <v>868</v>
      </c>
      <c r="C143" s="335">
        <v>45640</v>
      </c>
    </row>
    <row r="144" ht="15" customHeight="1" spans="1:3">
      <c r="A144" s="332">
        <v>2050204</v>
      </c>
      <c r="B144" s="164" t="s">
        <v>869</v>
      </c>
      <c r="C144" s="335">
        <v>46859</v>
      </c>
    </row>
    <row r="145" ht="15" customHeight="1" spans="1:3">
      <c r="A145" s="332">
        <v>2050299</v>
      </c>
      <c r="B145" s="164" t="s">
        <v>870</v>
      </c>
      <c r="C145" s="335">
        <v>482</v>
      </c>
    </row>
    <row r="146" ht="15" customHeight="1" spans="1:3">
      <c r="A146" s="334">
        <v>20503</v>
      </c>
      <c r="B146" s="165" t="s">
        <v>871</v>
      </c>
      <c r="C146" s="333">
        <v>11151</v>
      </c>
    </row>
    <row r="147" ht="15" customHeight="1" spans="1:3">
      <c r="A147" s="332">
        <v>2050302</v>
      </c>
      <c r="B147" s="164" t="s">
        <v>872</v>
      </c>
      <c r="C147" s="335">
        <v>11151</v>
      </c>
    </row>
    <row r="148" ht="15" customHeight="1" spans="1:3">
      <c r="A148" s="334">
        <v>20507</v>
      </c>
      <c r="B148" s="165" t="s">
        <v>873</v>
      </c>
      <c r="C148" s="333">
        <v>1380</v>
      </c>
    </row>
    <row r="149" ht="15" customHeight="1" spans="1:3">
      <c r="A149" s="332">
        <v>2050701</v>
      </c>
      <c r="B149" s="164" t="s">
        <v>874</v>
      </c>
      <c r="C149" s="335">
        <v>1378</v>
      </c>
    </row>
    <row r="150" ht="15" customHeight="1" spans="1:3">
      <c r="A150" s="332">
        <v>2050799</v>
      </c>
      <c r="B150" s="164" t="s">
        <v>875</v>
      </c>
      <c r="C150" s="335">
        <v>2</v>
      </c>
    </row>
    <row r="151" ht="15" customHeight="1" spans="1:3">
      <c r="A151" s="334">
        <v>20508</v>
      </c>
      <c r="B151" s="165" t="s">
        <v>876</v>
      </c>
      <c r="C151" s="333">
        <v>2953</v>
      </c>
    </row>
    <row r="152" ht="15" customHeight="1" spans="1:3">
      <c r="A152" s="332">
        <v>2050801</v>
      </c>
      <c r="B152" s="164" t="s">
        <v>877</v>
      </c>
      <c r="C152" s="335">
        <v>2519</v>
      </c>
    </row>
    <row r="153" ht="15" customHeight="1" spans="1:3">
      <c r="A153" s="332">
        <v>2050802</v>
      </c>
      <c r="B153" s="164" t="s">
        <v>878</v>
      </c>
      <c r="C153" s="335">
        <v>424</v>
      </c>
    </row>
    <row r="154" ht="15" customHeight="1" spans="1:3">
      <c r="A154" s="332">
        <v>2050899</v>
      </c>
      <c r="B154" s="164" t="s">
        <v>879</v>
      </c>
      <c r="C154" s="335">
        <v>10</v>
      </c>
    </row>
    <row r="155" ht="15" customHeight="1" spans="1:3">
      <c r="A155" s="334">
        <v>206</v>
      </c>
      <c r="B155" s="165" t="s">
        <v>880</v>
      </c>
      <c r="C155" s="333">
        <f>C156+C160</f>
        <v>345</v>
      </c>
    </row>
    <row r="156" ht="15" customHeight="1" spans="1:3">
      <c r="A156" s="334">
        <v>20601</v>
      </c>
      <c r="B156" s="165" t="s">
        <v>881</v>
      </c>
      <c r="C156" s="333">
        <v>238</v>
      </c>
    </row>
    <row r="157" ht="15" customHeight="1" spans="1:3">
      <c r="A157" s="332">
        <v>2060101</v>
      </c>
      <c r="B157" s="164" t="s">
        <v>787</v>
      </c>
      <c r="C157" s="335">
        <v>108</v>
      </c>
    </row>
    <row r="158" ht="15" customHeight="1" spans="1:3">
      <c r="A158" s="332">
        <v>2060102</v>
      </c>
      <c r="B158" s="164" t="s">
        <v>788</v>
      </c>
      <c r="C158" s="335">
        <v>2</v>
      </c>
    </row>
    <row r="159" ht="15" customHeight="1" spans="1:3">
      <c r="A159" s="332">
        <v>2060199</v>
      </c>
      <c r="B159" s="164" t="s">
        <v>882</v>
      </c>
      <c r="C159" s="335">
        <v>128</v>
      </c>
    </row>
    <row r="160" ht="15" customHeight="1" spans="1:3">
      <c r="A160" s="334">
        <v>20607</v>
      </c>
      <c r="B160" s="165" t="s">
        <v>883</v>
      </c>
      <c r="C160" s="333">
        <v>107</v>
      </c>
    </row>
    <row r="161" ht="15" customHeight="1" spans="1:3">
      <c r="A161" s="332">
        <v>2060702</v>
      </c>
      <c r="B161" s="164" t="s">
        <v>884</v>
      </c>
      <c r="C161" s="335">
        <v>58</v>
      </c>
    </row>
    <row r="162" ht="15" customHeight="1" spans="1:3">
      <c r="A162" s="332">
        <v>2060799</v>
      </c>
      <c r="B162" s="164" t="s">
        <v>885</v>
      </c>
      <c r="C162" s="335">
        <v>49</v>
      </c>
    </row>
    <row r="163" ht="15" customHeight="1" spans="1:3">
      <c r="A163" s="334">
        <v>207</v>
      </c>
      <c r="B163" s="165" t="s">
        <v>886</v>
      </c>
      <c r="C163" s="333">
        <f>C164+C173+C176+C180+C183</f>
        <v>7104</v>
      </c>
    </row>
    <row r="164" ht="15" customHeight="1" spans="1:3">
      <c r="A164" s="334">
        <v>20701</v>
      </c>
      <c r="B164" s="165" t="s">
        <v>887</v>
      </c>
      <c r="C164" s="333">
        <v>3264</v>
      </c>
    </row>
    <row r="165" ht="15" customHeight="1" spans="1:3">
      <c r="A165" s="332">
        <v>2070101</v>
      </c>
      <c r="B165" s="164" t="s">
        <v>787</v>
      </c>
      <c r="C165" s="335">
        <v>466</v>
      </c>
    </row>
    <row r="166" ht="15" customHeight="1" spans="1:3">
      <c r="A166" s="332">
        <v>2070102</v>
      </c>
      <c r="B166" s="164" t="s">
        <v>788</v>
      </c>
      <c r="C166" s="335">
        <v>47</v>
      </c>
    </row>
    <row r="167" ht="15" customHeight="1" spans="1:3">
      <c r="A167" s="332">
        <v>2070104</v>
      </c>
      <c r="B167" s="164" t="s">
        <v>888</v>
      </c>
      <c r="C167" s="335">
        <v>254</v>
      </c>
    </row>
    <row r="168" ht="15" customHeight="1" spans="1:3">
      <c r="A168" s="332">
        <v>2070109</v>
      </c>
      <c r="B168" s="164" t="s">
        <v>889</v>
      </c>
      <c r="C168" s="335">
        <v>334</v>
      </c>
    </row>
    <row r="169" ht="15" customHeight="1" spans="1:3">
      <c r="A169" s="332">
        <v>2070111</v>
      </c>
      <c r="B169" s="164" t="s">
        <v>890</v>
      </c>
      <c r="C169" s="335">
        <v>26</v>
      </c>
    </row>
    <row r="170" ht="15" customHeight="1" spans="1:3">
      <c r="A170" s="332">
        <v>2070112</v>
      </c>
      <c r="B170" s="164" t="s">
        <v>891</v>
      </c>
      <c r="C170" s="335">
        <v>509</v>
      </c>
    </row>
    <row r="171" ht="15" customHeight="1" spans="1:3">
      <c r="A171" s="332">
        <v>2070114</v>
      </c>
      <c r="B171" s="164" t="s">
        <v>892</v>
      </c>
      <c r="C171" s="335">
        <v>12</v>
      </c>
    </row>
    <row r="172" ht="15" customHeight="1" spans="1:3">
      <c r="A172" s="332">
        <v>2070199</v>
      </c>
      <c r="B172" s="164" t="s">
        <v>893</v>
      </c>
      <c r="C172" s="335">
        <v>1616</v>
      </c>
    </row>
    <row r="173" ht="15" customHeight="1" spans="1:3">
      <c r="A173" s="334">
        <v>20702</v>
      </c>
      <c r="B173" s="165" t="s">
        <v>894</v>
      </c>
      <c r="C173" s="333">
        <v>2126</v>
      </c>
    </row>
    <row r="174" ht="15" customHeight="1" spans="1:3">
      <c r="A174" s="332">
        <v>2070204</v>
      </c>
      <c r="B174" s="164" t="s">
        <v>895</v>
      </c>
      <c r="C174" s="335">
        <v>2091</v>
      </c>
    </row>
    <row r="175" ht="15" customHeight="1" spans="1:3">
      <c r="A175" s="332">
        <v>2070205</v>
      </c>
      <c r="B175" s="164" t="s">
        <v>896</v>
      </c>
      <c r="C175" s="335">
        <v>35</v>
      </c>
    </row>
    <row r="176" ht="15" customHeight="1" spans="1:3">
      <c r="A176" s="334">
        <v>20703</v>
      </c>
      <c r="B176" s="165" t="s">
        <v>897</v>
      </c>
      <c r="C176" s="333">
        <v>844</v>
      </c>
    </row>
    <row r="177" ht="15" customHeight="1" spans="1:3">
      <c r="A177" s="332">
        <v>2070307</v>
      </c>
      <c r="B177" s="164" t="s">
        <v>898</v>
      </c>
      <c r="C177" s="335">
        <v>246</v>
      </c>
    </row>
    <row r="178" ht="15" customHeight="1" spans="1:3">
      <c r="A178" s="332">
        <v>2070308</v>
      </c>
      <c r="B178" s="164" t="s">
        <v>899</v>
      </c>
      <c r="C178" s="335">
        <v>430</v>
      </c>
    </row>
    <row r="179" ht="15" customHeight="1" spans="1:3">
      <c r="A179" s="332">
        <v>2070399</v>
      </c>
      <c r="B179" s="164" t="s">
        <v>900</v>
      </c>
      <c r="C179" s="335">
        <v>168</v>
      </c>
    </row>
    <row r="180" ht="15" customHeight="1" spans="1:3">
      <c r="A180" s="334">
        <v>20706</v>
      </c>
      <c r="B180" s="165" t="s">
        <v>901</v>
      </c>
      <c r="C180" s="333">
        <v>108</v>
      </c>
    </row>
    <row r="181" ht="15" customHeight="1" spans="1:3">
      <c r="A181" s="332">
        <v>2070607</v>
      </c>
      <c r="B181" s="164" t="s">
        <v>902</v>
      </c>
      <c r="C181" s="335">
        <v>73</v>
      </c>
    </row>
    <row r="182" ht="15" customHeight="1" spans="1:3">
      <c r="A182" s="332">
        <v>2070699</v>
      </c>
      <c r="B182" s="164" t="s">
        <v>903</v>
      </c>
      <c r="C182" s="335">
        <v>35</v>
      </c>
    </row>
    <row r="183" ht="15" customHeight="1" spans="1:3">
      <c r="A183" s="334">
        <v>20708</v>
      </c>
      <c r="B183" s="165" t="s">
        <v>904</v>
      </c>
      <c r="C183" s="333">
        <v>762</v>
      </c>
    </row>
    <row r="184" ht="15" customHeight="1" spans="1:3">
      <c r="A184" s="332">
        <v>2070806</v>
      </c>
      <c r="B184" s="164" t="s">
        <v>905</v>
      </c>
      <c r="C184" s="335">
        <v>129</v>
      </c>
    </row>
    <row r="185" ht="15" customHeight="1" spans="1:3">
      <c r="A185" s="332">
        <v>2070807</v>
      </c>
      <c r="B185" s="164" t="s">
        <v>906</v>
      </c>
      <c r="C185" s="335">
        <v>46</v>
      </c>
    </row>
    <row r="186" ht="15" customHeight="1" spans="1:3">
      <c r="A186" s="332">
        <v>2070808</v>
      </c>
      <c r="B186" s="164" t="s">
        <v>907</v>
      </c>
      <c r="C186" s="335">
        <v>29</v>
      </c>
    </row>
    <row r="187" ht="15" customHeight="1" spans="1:3">
      <c r="A187" s="332">
        <v>2070899</v>
      </c>
      <c r="B187" s="164" t="s">
        <v>908</v>
      </c>
      <c r="C187" s="335">
        <v>558</v>
      </c>
    </row>
    <row r="188" ht="15" customHeight="1" spans="1:3">
      <c r="A188" s="334">
        <v>208</v>
      </c>
      <c r="B188" s="165" t="s">
        <v>909</v>
      </c>
      <c r="C188" s="333">
        <f>C189+C198+C204+C210+C219+C227+C233+C240+C247+C250+C252+C254+C257+C263+C265</f>
        <v>168944</v>
      </c>
    </row>
    <row r="189" ht="15" customHeight="1" spans="1:3">
      <c r="A189" s="334">
        <v>20801</v>
      </c>
      <c r="B189" s="165" t="s">
        <v>910</v>
      </c>
      <c r="C189" s="333">
        <v>2670</v>
      </c>
    </row>
    <row r="190" ht="15" customHeight="1" spans="1:3">
      <c r="A190" s="332">
        <v>2080101</v>
      </c>
      <c r="B190" s="164" t="s">
        <v>787</v>
      </c>
      <c r="C190" s="335">
        <v>1004</v>
      </c>
    </row>
    <row r="191" ht="15" customHeight="1" spans="1:3">
      <c r="A191" s="332">
        <v>2080106</v>
      </c>
      <c r="B191" s="164" t="s">
        <v>911</v>
      </c>
      <c r="C191" s="335">
        <v>355</v>
      </c>
    </row>
    <row r="192" ht="15" customHeight="1" spans="1:3">
      <c r="A192" s="332">
        <v>2080107</v>
      </c>
      <c r="B192" s="164" t="s">
        <v>912</v>
      </c>
      <c r="C192" s="335">
        <v>6</v>
      </c>
    </row>
    <row r="193" ht="15" customHeight="1" spans="1:3">
      <c r="A193" s="332">
        <v>2080108</v>
      </c>
      <c r="B193" s="164" t="s">
        <v>806</v>
      </c>
      <c r="C193" s="335">
        <v>9</v>
      </c>
    </row>
    <row r="194" ht="15" customHeight="1" spans="1:3">
      <c r="A194" s="332">
        <v>2080109</v>
      </c>
      <c r="B194" s="164" t="s">
        <v>913</v>
      </c>
      <c r="C194" s="335">
        <v>669</v>
      </c>
    </row>
    <row r="195" ht="15" customHeight="1" spans="1:3">
      <c r="A195" s="332">
        <v>2080112</v>
      </c>
      <c r="B195" s="164" t="s">
        <v>914</v>
      </c>
      <c r="C195" s="335">
        <v>6</v>
      </c>
    </row>
    <row r="196" ht="15" customHeight="1" spans="1:3">
      <c r="A196" s="332">
        <v>2080150</v>
      </c>
      <c r="B196" s="164" t="s">
        <v>792</v>
      </c>
      <c r="C196" s="335">
        <v>126</v>
      </c>
    </row>
    <row r="197" ht="15" customHeight="1" spans="1:3">
      <c r="A197" s="332">
        <v>2080199</v>
      </c>
      <c r="B197" s="164" t="s">
        <v>915</v>
      </c>
      <c r="C197" s="335">
        <v>495</v>
      </c>
    </row>
    <row r="198" ht="15" customHeight="1" spans="1:3">
      <c r="A198" s="334">
        <v>20802</v>
      </c>
      <c r="B198" s="165" t="s">
        <v>916</v>
      </c>
      <c r="C198" s="333">
        <v>1313</v>
      </c>
    </row>
    <row r="199" ht="15" customHeight="1" spans="1:3">
      <c r="A199" s="332">
        <v>2080201</v>
      </c>
      <c r="B199" s="164" t="s">
        <v>787</v>
      </c>
      <c r="C199" s="335">
        <v>810</v>
      </c>
    </row>
    <row r="200" ht="15" customHeight="1" spans="1:3">
      <c r="A200" s="332">
        <v>2080202</v>
      </c>
      <c r="B200" s="164" t="s">
        <v>788</v>
      </c>
      <c r="C200" s="335">
        <v>28</v>
      </c>
    </row>
    <row r="201" ht="15" customHeight="1" spans="1:3">
      <c r="A201" s="332">
        <v>2080206</v>
      </c>
      <c r="B201" s="164" t="s">
        <v>917</v>
      </c>
      <c r="C201" s="335">
        <v>4</v>
      </c>
    </row>
    <row r="202" ht="15" customHeight="1" spans="1:3">
      <c r="A202" s="332">
        <v>2080209</v>
      </c>
      <c r="B202" s="164" t="s">
        <v>918</v>
      </c>
      <c r="C202" s="335">
        <v>253</v>
      </c>
    </row>
    <row r="203" ht="15" customHeight="1" spans="1:3">
      <c r="A203" s="332">
        <v>2080299</v>
      </c>
      <c r="B203" s="164" t="s">
        <v>919</v>
      </c>
      <c r="C203" s="335">
        <v>218</v>
      </c>
    </row>
    <row r="204" ht="15" customHeight="1" spans="1:3">
      <c r="A204" s="334">
        <v>20805</v>
      </c>
      <c r="B204" s="165" t="s">
        <v>920</v>
      </c>
      <c r="C204" s="333">
        <v>91293</v>
      </c>
    </row>
    <row r="205" ht="15" customHeight="1" spans="1:3">
      <c r="A205" s="332">
        <v>2080501</v>
      </c>
      <c r="B205" s="164" t="s">
        <v>921</v>
      </c>
      <c r="C205" s="335">
        <v>140</v>
      </c>
    </row>
    <row r="206" ht="15" customHeight="1" spans="1:3">
      <c r="A206" s="332">
        <v>2080502</v>
      </c>
      <c r="B206" s="164" t="s">
        <v>922</v>
      </c>
      <c r="C206" s="335">
        <v>50</v>
      </c>
    </row>
    <row r="207" ht="15" customHeight="1" spans="1:3">
      <c r="A207" s="332">
        <v>2080505</v>
      </c>
      <c r="B207" s="164" t="s">
        <v>923</v>
      </c>
      <c r="C207" s="335">
        <v>40038</v>
      </c>
    </row>
    <row r="208" ht="15" customHeight="1" spans="1:3">
      <c r="A208" s="332">
        <v>2080506</v>
      </c>
      <c r="B208" s="164" t="s">
        <v>924</v>
      </c>
      <c r="C208" s="335">
        <v>20019</v>
      </c>
    </row>
    <row r="209" ht="15" customHeight="1" spans="1:3">
      <c r="A209" s="332">
        <v>2080599</v>
      </c>
      <c r="B209" s="164" t="s">
        <v>925</v>
      </c>
      <c r="C209" s="335">
        <v>31046</v>
      </c>
    </row>
    <row r="210" ht="15" customHeight="1" spans="1:3">
      <c r="A210" s="334">
        <v>20807</v>
      </c>
      <c r="B210" s="165" t="s">
        <v>926</v>
      </c>
      <c r="C210" s="333">
        <v>8035</v>
      </c>
    </row>
    <row r="211" ht="15" customHeight="1" spans="1:3">
      <c r="A211" s="332">
        <v>2080701</v>
      </c>
      <c r="B211" s="164" t="s">
        <v>927</v>
      </c>
      <c r="C211" s="335">
        <v>5209</v>
      </c>
    </row>
    <row r="212" ht="15" customHeight="1" spans="1:3">
      <c r="A212" s="332">
        <v>2080702</v>
      </c>
      <c r="B212" s="164" t="s">
        <v>928</v>
      </c>
      <c r="C212" s="335">
        <v>1065</v>
      </c>
    </row>
    <row r="213" ht="15" customHeight="1" spans="1:3">
      <c r="A213" s="332">
        <v>2080704</v>
      </c>
      <c r="B213" s="164" t="s">
        <v>929</v>
      </c>
      <c r="C213" s="335">
        <v>870</v>
      </c>
    </row>
    <row r="214" ht="15" customHeight="1" spans="1:3">
      <c r="A214" s="332">
        <v>2080705</v>
      </c>
      <c r="B214" s="164" t="s">
        <v>930</v>
      </c>
      <c r="C214" s="335">
        <v>250</v>
      </c>
    </row>
    <row r="215" ht="15" customHeight="1" spans="1:3">
      <c r="A215" s="332">
        <v>2080711</v>
      </c>
      <c r="B215" s="164" t="s">
        <v>931</v>
      </c>
      <c r="C215" s="335">
        <v>147</v>
      </c>
    </row>
    <row r="216" ht="15" customHeight="1" spans="1:3">
      <c r="A216" s="332">
        <v>2080712</v>
      </c>
      <c r="B216" s="164" t="s">
        <v>932</v>
      </c>
      <c r="C216" s="335">
        <v>8</v>
      </c>
    </row>
    <row r="217" ht="15" customHeight="1" spans="1:3">
      <c r="A217" s="332">
        <v>2080713</v>
      </c>
      <c r="B217" s="164" t="s">
        <v>933</v>
      </c>
      <c r="C217" s="335">
        <v>2</v>
      </c>
    </row>
    <row r="218" ht="15" customHeight="1" spans="1:3">
      <c r="A218" s="332">
        <v>2080799</v>
      </c>
      <c r="B218" s="164" t="s">
        <v>934</v>
      </c>
      <c r="C218" s="335">
        <v>484</v>
      </c>
    </row>
    <row r="219" ht="15" customHeight="1" spans="1:3">
      <c r="A219" s="334">
        <v>20808</v>
      </c>
      <c r="B219" s="165" t="s">
        <v>935</v>
      </c>
      <c r="C219" s="333">
        <v>10151</v>
      </c>
    </row>
    <row r="220" ht="15" customHeight="1" spans="1:3">
      <c r="A220" s="332">
        <v>2080801</v>
      </c>
      <c r="B220" s="164" t="s">
        <v>936</v>
      </c>
      <c r="C220" s="335">
        <v>515</v>
      </c>
    </row>
    <row r="221" ht="15" customHeight="1" spans="1:3">
      <c r="A221" s="332">
        <v>2080802</v>
      </c>
      <c r="B221" s="164" t="s">
        <v>937</v>
      </c>
      <c r="C221" s="335">
        <v>2553</v>
      </c>
    </row>
    <row r="222" ht="15" customHeight="1" spans="1:3">
      <c r="A222" s="332">
        <v>2080803</v>
      </c>
      <c r="B222" s="164" t="s">
        <v>938</v>
      </c>
      <c r="C222" s="335">
        <v>3670</v>
      </c>
    </row>
    <row r="223" ht="15" customHeight="1" spans="1:3">
      <c r="A223" s="332">
        <v>2080805</v>
      </c>
      <c r="B223" s="164" t="s">
        <v>939</v>
      </c>
      <c r="C223" s="335">
        <v>1231</v>
      </c>
    </row>
    <row r="224" ht="15" customHeight="1" spans="1:3">
      <c r="A224" s="332">
        <v>2080806</v>
      </c>
      <c r="B224" s="164" t="s">
        <v>940</v>
      </c>
      <c r="C224" s="335">
        <v>458</v>
      </c>
    </row>
    <row r="225" ht="15" customHeight="1" spans="1:3">
      <c r="A225" s="332">
        <v>2080808</v>
      </c>
      <c r="B225" s="164" t="s">
        <v>941</v>
      </c>
      <c r="C225" s="335">
        <v>5</v>
      </c>
    </row>
    <row r="226" ht="15" customHeight="1" spans="1:3">
      <c r="A226" s="332">
        <v>2080899</v>
      </c>
      <c r="B226" s="164" t="s">
        <v>942</v>
      </c>
      <c r="C226" s="335">
        <v>1719</v>
      </c>
    </row>
    <row r="227" ht="15" customHeight="1" spans="1:3">
      <c r="A227" s="334">
        <v>20809</v>
      </c>
      <c r="B227" s="165" t="s">
        <v>943</v>
      </c>
      <c r="C227" s="333">
        <v>2857</v>
      </c>
    </row>
    <row r="228" ht="15" customHeight="1" spans="1:3">
      <c r="A228" s="332">
        <v>2080901</v>
      </c>
      <c r="B228" s="164" t="s">
        <v>944</v>
      </c>
      <c r="C228" s="335">
        <v>1374</v>
      </c>
    </row>
    <row r="229" ht="15" customHeight="1" spans="1:3">
      <c r="A229" s="332">
        <v>2080902</v>
      </c>
      <c r="B229" s="164" t="s">
        <v>945</v>
      </c>
      <c r="C229" s="335">
        <v>633</v>
      </c>
    </row>
    <row r="230" ht="15" customHeight="1" spans="1:3">
      <c r="A230" s="332">
        <v>2080903</v>
      </c>
      <c r="B230" s="164" t="s">
        <v>946</v>
      </c>
      <c r="C230" s="335">
        <v>18</v>
      </c>
    </row>
    <row r="231" ht="15" customHeight="1" spans="1:3">
      <c r="A231" s="332">
        <v>2080904</v>
      </c>
      <c r="B231" s="164" t="s">
        <v>947</v>
      </c>
      <c r="C231" s="335">
        <v>2</v>
      </c>
    </row>
    <row r="232" ht="15" customHeight="1" spans="1:3">
      <c r="A232" s="332">
        <v>2080905</v>
      </c>
      <c r="B232" s="164" t="s">
        <v>948</v>
      </c>
      <c r="C232" s="335">
        <v>830</v>
      </c>
    </row>
    <row r="233" ht="15" customHeight="1" spans="1:3">
      <c r="A233" s="334">
        <v>20810</v>
      </c>
      <c r="B233" s="165" t="s">
        <v>949</v>
      </c>
      <c r="C233" s="333">
        <v>3960</v>
      </c>
    </row>
    <row r="234" ht="15" customHeight="1" spans="1:3">
      <c r="A234" s="332">
        <v>2081001</v>
      </c>
      <c r="B234" s="164" t="s">
        <v>950</v>
      </c>
      <c r="C234" s="335">
        <v>214</v>
      </c>
    </row>
    <row r="235" ht="15" customHeight="1" spans="1:3">
      <c r="A235" s="332">
        <v>2081002</v>
      </c>
      <c r="B235" s="164" t="s">
        <v>951</v>
      </c>
      <c r="C235" s="335">
        <v>1866</v>
      </c>
    </row>
    <row r="236" ht="15" customHeight="1" spans="1:3">
      <c r="A236" s="332">
        <v>2081004</v>
      </c>
      <c r="B236" s="164" t="s">
        <v>952</v>
      </c>
      <c r="C236" s="335">
        <v>101</v>
      </c>
    </row>
    <row r="237" ht="15" customHeight="1" spans="1:3">
      <c r="A237" s="332">
        <v>2081005</v>
      </c>
      <c r="B237" s="164" t="s">
        <v>953</v>
      </c>
      <c r="C237" s="335">
        <v>182</v>
      </c>
    </row>
    <row r="238" ht="15" customHeight="1" spans="1:3">
      <c r="A238" s="332">
        <v>2081006</v>
      </c>
      <c r="B238" s="164" t="s">
        <v>954</v>
      </c>
      <c r="C238" s="335">
        <v>1346</v>
      </c>
    </row>
    <row r="239" ht="15" customHeight="1" spans="1:3">
      <c r="A239" s="332">
        <v>2081099</v>
      </c>
      <c r="B239" s="164" t="s">
        <v>955</v>
      </c>
      <c r="C239" s="335">
        <v>251</v>
      </c>
    </row>
    <row r="240" ht="15" customHeight="1" spans="1:3">
      <c r="A240" s="334">
        <v>20811</v>
      </c>
      <c r="B240" s="165" t="s">
        <v>956</v>
      </c>
      <c r="C240" s="333">
        <v>4331</v>
      </c>
    </row>
    <row r="241" ht="15" customHeight="1" spans="1:3">
      <c r="A241" s="332">
        <v>2081101</v>
      </c>
      <c r="B241" s="164" t="s">
        <v>787</v>
      </c>
      <c r="C241" s="335">
        <v>105</v>
      </c>
    </row>
    <row r="242" ht="15" customHeight="1" spans="1:3">
      <c r="A242" s="332">
        <v>2081102</v>
      </c>
      <c r="B242" s="164" t="s">
        <v>788</v>
      </c>
      <c r="C242" s="335">
        <v>25</v>
      </c>
    </row>
    <row r="243" ht="15" customHeight="1" spans="1:3">
      <c r="A243" s="332">
        <v>2081103</v>
      </c>
      <c r="B243" s="164" t="s">
        <v>957</v>
      </c>
      <c r="C243" s="335">
        <v>68</v>
      </c>
    </row>
    <row r="244" ht="15" customHeight="1" spans="1:3">
      <c r="A244" s="332">
        <v>2081104</v>
      </c>
      <c r="B244" s="164" t="s">
        <v>958</v>
      </c>
      <c r="C244" s="335">
        <v>66</v>
      </c>
    </row>
    <row r="245" ht="15" customHeight="1" spans="1:3">
      <c r="A245" s="332">
        <v>2081107</v>
      </c>
      <c r="B245" s="164" t="s">
        <v>959</v>
      </c>
      <c r="C245" s="335">
        <v>2697</v>
      </c>
    </row>
    <row r="246" ht="15" customHeight="1" spans="1:3">
      <c r="A246" s="332">
        <v>2081199</v>
      </c>
      <c r="B246" s="164" t="s">
        <v>960</v>
      </c>
      <c r="C246" s="335">
        <v>1370</v>
      </c>
    </row>
    <row r="247" ht="15" customHeight="1" spans="1:3">
      <c r="A247" s="334">
        <v>20819</v>
      </c>
      <c r="B247" s="165" t="s">
        <v>961</v>
      </c>
      <c r="C247" s="333">
        <v>38732</v>
      </c>
    </row>
    <row r="248" ht="15" customHeight="1" spans="1:3">
      <c r="A248" s="332">
        <v>2081901</v>
      </c>
      <c r="B248" s="164" t="s">
        <v>962</v>
      </c>
      <c r="C248" s="335">
        <v>8234</v>
      </c>
    </row>
    <row r="249" ht="15" customHeight="1" spans="1:3">
      <c r="A249" s="332">
        <v>2081902</v>
      </c>
      <c r="B249" s="164" t="s">
        <v>963</v>
      </c>
      <c r="C249" s="335">
        <v>30498</v>
      </c>
    </row>
    <row r="250" ht="15" customHeight="1" spans="1:3">
      <c r="A250" s="334">
        <v>20820</v>
      </c>
      <c r="B250" s="165" t="s">
        <v>964</v>
      </c>
      <c r="C250" s="333">
        <v>519</v>
      </c>
    </row>
    <row r="251" ht="15" customHeight="1" spans="1:3">
      <c r="A251" s="332">
        <v>2082001</v>
      </c>
      <c r="B251" s="164" t="s">
        <v>965</v>
      </c>
      <c r="C251" s="335">
        <v>519</v>
      </c>
    </row>
    <row r="252" ht="15" customHeight="1" spans="1:3">
      <c r="A252" s="334">
        <v>20821</v>
      </c>
      <c r="B252" s="165" t="s">
        <v>966</v>
      </c>
      <c r="C252" s="333">
        <v>2326</v>
      </c>
    </row>
    <row r="253" ht="15" customHeight="1" spans="1:3">
      <c r="A253" s="332">
        <v>2082102</v>
      </c>
      <c r="B253" s="164" t="s">
        <v>967</v>
      </c>
      <c r="C253" s="335">
        <v>2326</v>
      </c>
    </row>
    <row r="254" ht="15" customHeight="1" spans="1:3">
      <c r="A254" s="334">
        <v>20825</v>
      </c>
      <c r="B254" s="165" t="s">
        <v>968</v>
      </c>
      <c r="C254" s="333">
        <v>165</v>
      </c>
    </row>
    <row r="255" ht="15" customHeight="1" spans="1:3">
      <c r="A255" s="332">
        <v>2082501</v>
      </c>
      <c r="B255" s="164" t="s">
        <v>969</v>
      </c>
      <c r="C255" s="335">
        <v>95</v>
      </c>
    </row>
    <row r="256" ht="15" customHeight="1" spans="1:3">
      <c r="A256" s="332">
        <v>2082502</v>
      </c>
      <c r="B256" s="164" t="s">
        <v>970</v>
      </c>
      <c r="C256" s="335">
        <v>70</v>
      </c>
    </row>
    <row r="257" ht="15" customHeight="1" spans="1:3">
      <c r="A257" s="334">
        <v>20828</v>
      </c>
      <c r="B257" s="165" t="s">
        <v>971</v>
      </c>
      <c r="C257" s="333">
        <v>828</v>
      </c>
    </row>
    <row r="258" ht="15" customHeight="1" spans="1:3">
      <c r="A258" s="332">
        <v>2082801</v>
      </c>
      <c r="B258" s="164" t="s">
        <v>787</v>
      </c>
      <c r="C258" s="335">
        <v>228</v>
      </c>
    </row>
    <row r="259" ht="15" customHeight="1" spans="1:3">
      <c r="A259" s="332">
        <v>2082802</v>
      </c>
      <c r="B259" s="164" t="s">
        <v>788</v>
      </c>
      <c r="C259" s="335">
        <v>184</v>
      </c>
    </row>
    <row r="260" ht="15" customHeight="1" spans="1:3">
      <c r="A260" s="332">
        <v>2082804</v>
      </c>
      <c r="B260" s="164" t="s">
        <v>972</v>
      </c>
      <c r="C260" s="335">
        <v>190</v>
      </c>
    </row>
    <row r="261" ht="15" customHeight="1" spans="1:3">
      <c r="A261" s="332">
        <v>2082850</v>
      </c>
      <c r="B261" s="164" t="s">
        <v>792</v>
      </c>
      <c r="C261" s="335">
        <v>211</v>
      </c>
    </row>
    <row r="262" ht="15" customHeight="1" spans="1:3">
      <c r="A262" s="332">
        <v>2082899</v>
      </c>
      <c r="B262" s="164" t="s">
        <v>973</v>
      </c>
      <c r="C262" s="335">
        <v>15</v>
      </c>
    </row>
    <row r="263" ht="15" customHeight="1" spans="1:3">
      <c r="A263" s="334">
        <v>20830</v>
      </c>
      <c r="B263" s="165" t="s">
        <v>974</v>
      </c>
      <c r="C263" s="333">
        <v>72</v>
      </c>
    </row>
    <row r="264" ht="15" customHeight="1" spans="1:3">
      <c r="A264" s="332">
        <v>2083001</v>
      </c>
      <c r="B264" s="164" t="s">
        <v>975</v>
      </c>
      <c r="C264" s="335">
        <v>72</v>
      </c>
    </row>
    <row r="265" ht="15" customHeight="1" spans="1:3">
      <c r="A265" s="334">
        <v>20899</v>
      </c>
      <c r="B265" s="165" t="s">
        <v>976</v>
      </c>
      <c r="C265" s="333">
        <v>1692</v>
      </c>
    </row>
    <row r="266" ht="15" customHeight="1" spans="1:3">
      <c r="A266" s="332">
        <v>2089999</v>
      </c>
      <c r="B266" s="164" t="s">
        <v>976</v>
      </c>
      <c r="C266" s="335">
        <v>1692</v>
      </c>
    </row>
    <row r="267" ht="15" customHeight="1" spans="1:3">
      <c r="A267" s="334">
        <v>210</v>
      </c>
      <c r="B267" s="165" t="s">
        <v>977</v>
      </c>
      <c r="C267" s="333">
        <f>C268+C272+C276+C280+C287+C290+C293+C295+C298+C300+C306+C308+C311</f>
        <v>83908</v>
      </c>
    </row>
    <row r="268" ht="15" customHeight="1" spans="1:3">
      <c r="A268" s="334">
        <v>21001</v>
      </c>
      <c r="B268" s="165" t="s">
        <v>978</v>
      </c>
      <c r="C268" s="333">
        <v>1399</v>
      </c>
    </row>
    <row r="269" ht="15" customHeight="1" spans="1:3">
      <c r="A269" s="332">
        <v>2100101</v>
      </c>
      <c r="B269" s="164" t="s">
        <v>787</v>
      </c>
      <c r="C269" s="335">
        <v>667</v>
      </c>
    </row>
    <row r="270" ht="15" customHeight="1" spans="1:3">
      <c r="A270" s="332">
        <v>2100102</v>
      </c>
      <c r="B270" s="164" t="s">
        <v>788</v>
      </c>
      <c r="C270" s="335">
        <v>326</v>
      </c>
    </row>
    <row r="271" ht="15" customHeight="1" spans="1:3">
      <c r="A271" s="332">
        <v>2100199</v>
      </c>
      <c r="B271" s="164" t="s">
        <v>979</v>
      </c>
      <c r="C271" s="335">
        <v>406</v>
      </c>
    </row>
    <row r="272" ht="15" customHeight="1" spans="1:3">
      <c r="A272" s="334">
        <v>21002</v>
      </c>
      <c r="B272" s="165" t="s">
        <v>980</v>
      </c>
      <c r="C272" s="333">
        <v>2018</v>
      </c>
    </row>
    <row r="273" ht="15" customHeight="1" spans="1:3">
      <c r="A273" s="332">
        <v>2100201</v>
      </c>
      <c r="B273" s="164" t="s">
        <v>981</v>
      </c>
      <c r="C273" s="335">
        <v>309</v>
      </c>
    </row>
    <row r="274" ht="15" customHeight="1" spans="1:3">
      <c r="A274" s="332">
        <v>2100202</v>
      </c>
      <c r="B274" s="164" t="s">
        <v>982</v>
      </c>
      <c r="C274" s="335">
        <v>205</v>
      </c>
    </row>
    <row r="275" ht="15" customHeight="1" spans="1:3">
      <c r="A275" s="332">
        <v>2100206</v>
      </c>
      <c r="B275" s="164" t="s">
        <v>983</v>
      </c>
      <c r="C275" s="335">
        <v>1504</v>
      </c>
    </row>
    <row r="276" ht="15" customHeight="1" spans="1:3">
      <c r="A276" s="334">
        <v>21003</v>
      </c>
      <c r="B276" s="165" t="s">
        <v>984</v>
      </c>
      <c r="C276" s="333">
        <v>14448</v>
      </c>
    </row>
    <row r="277" ht="15" customHeight="1" spans="1:3">
      <c r="A277" s="332">
        <v>2100301</v>
      </c>
      <c r="B277" s="164" t="s">
        <v>985</v>
      </c>
      <c r="C277" s="335">
        <v>3219</v>
      </c>
    </row>
    <row r="278" ht="15" customHeight="1" spans="1:3">
      <c r="A278" s="332">
        <v>2100302</v>
      </c>
      <c r="B278" s="164" t="s">
        <v>986</v>
      </c>
      <c r="C278" s="335">
        <v>10617</v>
      </c>
    </row>
    <row r="279" ht="15" customHeight="1" spans="1:3">
      <c r="A279" s="332">
        <v>2100399</v>
      </c>
      <c r="B279" s="164" t="s">
        <v>987</v>
      </c>
      <c r="C279" s="335">
        <v>612</v>
      </c>
    </row>
    <row r="280" ht="15" customHeight="1" spans="1:3">
      <c r="A280" s="334">
        <v>21004</v>
      </c>
      <c r="B280" s="165" t="s">
        <v>988</v>
      </c>
      <c r="C280" s="333">
        <v>16156</v>
      </c>
    </row>
    <row r="281" ht="15" customHeight="1" spans="1:3">
      <c r="A281" s="332">
        <v>2100401</v>
      </c>
      <c r="B281" s="164" t="s">
        <v>989</v>
      </c>
      <c r="C281" s="335">
        <v>2167</v>
      </c>
    </row>
    <row r="282" ht="15" customHeight="1" spans="1:3">
      <c r="A282" s="332">
        <v>2100404</v>
      </c>
      <c r="B282" s="164" t="s">
        <v>990</v>
      </c>
      <c r="C282" s="335">
        <v>1064</v>
      </c>
    </row>
    <row r="283" ht="15" customHeight="1" spans="1:3">
      <c r="A283" s="332">
        <v>2100408</v>
      </c>
      <c r="B283" s="164" t="s">
        <v>991</v>
      </c>
      <c r="C283" s="335">
        <v>11976</v>
      </c>
    </row>
    <row r="284" ht="15" customHeight="1" spans="1:3">
      <c r="A284" s="332">
        <v>2100409</v>
      </c>
      <c r="B284" s="164" t="s">
        <v>992</v>
      </c>
      <c r="C284" s="335">
        <v>881</v>
      </c>
    </row>
    <row r="285" ht="15" customHeight="1" spans="1:3">
      <c r="A285" s="332">
        <v>2100410</v>
      </c>
      <c r="B285" s="164" t="s">
        <v>993</v>
      </c>
      <c r="C285" s="335">
        <v>9</v>
      </c>
    </row>
    <row r="286" ht="15" customHeight="1" spans="1:3">
      <c r="A286" s="332">
        <v>2100499</v>
      </c>
      <c r="B286" s="164" t="s">
        <v>994</v>
      </c>
      <c r="C286" s="335">
        <v>59</v>
      </c>
    </row>
    <row r="287" ht="15" customHeight="1" spans="1:3">
      <c r="A287" s="334">
        <v>21007</v>
      </c>
      <c r="B287" s="165" t="s">
        <v>995</v>
      </c>
      <c r="C287" s="333">
        <v>5395</v>
      </c>
    </row>
    <row r="288" ht="15" customHeight="1" spans="1:3">
      <c r="A288" s="332">
        <v>2100717</v>
      </c>
      <c r="B288" s="164" t="s">
        <v>996</v>
      </c>
      <c r="C288" s="335">
        <v>1467</v>
      </c>
    </row>
    <row r="289" ht="15" customHeight="1" spans="1:3">
      <c r="A289" s="332">
        <v>2100799</v>
      </c>
      <c r="B289" s="164" t="s">
        <v>997</v>
      </c>
      <c r="C289" s="335">
        <v>3928</v>
      </c>
    </row>
    <row r="290" ht="15" customHeight="1" spans="1:3">
      <c r="A290" s="334">
        <v>21011</v>
      </c>
      <c r="B290" s="165" t="s">
        <v>998</v>
      </c>
      <c r="C290" s="333">
        <v>21074</v>
      </c>
    </row>
    <row r="291" ht="15" customHeight="1" spans="1:3">
      <c r="A291" s="332">
        <v>2101101</v>
      </c>
      <c r="B291" s="164" t="s">
        <v>999</v>
      </c>
      <c r="C291" s="335">
        <v>5787</v>
      </c>
    </row>
    <row r="292" ht="15" customHeight="1" spans="1:3">
      <c r="A292" s="332">
        <v>2101102</v>
      </c>
      <c r="B292" s="164" t="s">
        <v>1000</v>
      </c>
      <c r="C292" s="335">
        <v>15287</v>
      </c>
    </row>
    <row r="293" ht="15" customHeight="1" spans="1:3">
      <c r="A293" s="334">
        <v>21012</v>
      </c>
      <c r="B293" s="165" t="s">
        <v>1001</v>
      </c>
      <c r="C293" s="333">
        <v>761</v>
      </c>
    </row>
    <row r="294" ht="15" customHeight="1" spans="1:3">
      <c r="A294" s="332">
        <v>2101202</v>
      </c>
      <c r="B294" s="164" t="s">
        <v>1002</v>
      </c>
      <c r="C294" s="335">
        <v>761</v>
      </c>
    </row>
    <row r="295" ht="15" customHeight="1" spans="1:3">
      <c r="A295" s="334">
        <v>21013</v>
      </c>
      <c r="B295" s="165" t="s">
        <v>1003</v>
      </c>
      <c r="C295" s="333">
        <v>9351</v>
      </c>
    </row>
    <row r="296" ht="15" customHeight="1" spans="1:3">
      <c r="A296" s="332">
        <v>2101301</v>
      </c>
      <c r="B296" s="164" t="s">
        <v>1004</v>
      </c>
      <c r="C296" s="335">
        <v>9310</v>
      </c>
    </row>
    <row r="297" ht="15" customHeight="1" spans="1:3">
      <c r="A297" s="332">
        <v>2101399</v>
      </c>
      <c r="B297" s="164" t="s">
        <v>1005</v>
      </c>
      <c r="C297" s="335">
        <v>41</v>
      </c>
    </row>
    <row r="298" ht="15" customHeight="1" spans="1:3">
      <c r="A298" s="334">
        <v>21014</v>
      </c>
      <c r="B298" s="165" t="s">
        <v>1006</v>
      </c>
      <c r="C298" s="333">
        <v>824</v>
      </c>
    </row>
    <row r="299" ht="15" customHeight="1" spans="1:3">
      <c r="A299" s="332">
        <v>2101401</v>
      </c>
      <c r="B299" s="164" t="s">
        <v>1007</v>
      </c>
      <c r="C299" s="335">
        <v>824</v>
      </c>
    </row>
    <row r="300" ht="15" customHeight="1" spans="1:3">
      <c r="A300" s="334">
        <v>21015</v>
      </c>
      <c r="B300" s="165" t="s">
        <v>1008</v>
      </c>
      <c r="C300" s="333">
        <v>1570</v>
      </c>
    </row>
    <row r="301" ht="15" customHeight="1" spans="1:3">
      <c r="A301" s="332">
        <v>2101501</v>
      </c>
      <c r="B301" s="164" t="s">
        <v>787</v>
      </c>
      <c r="C301" s="335">
        <v>797</v>
      </c>
    </row>
    <row r="302" ht="15" customHeight="1" spans="1:3">
      <c r="A302" s="332">
        <v>2101502</v>
      </c>
      <c r="B302" s="164" t="s">
        <v>788</v>
      </c>
      <c r="C302" s="335">
        <v>96</v>
      </c>
    </row>
    <row r="303" ht="15" customHeight="1" spans="1:3">
      <c r="A303" s="332">
        <v>2101503</v>
      </c>
      <c r="B303" s="164" t="s">
        <v>957</v>
      </c>
      <c r="C303" s="335">
        <v>159</v>
      </c>
    </row>
    <row r="304" ht="15" customHeight="1" spans="1:3">
      <c r="A304" s="332">
        <v>2101505</v>
      </c>
      <c r="B304" s="164" t="s">
        <v>1009</v>
      </c>
      <c r="C304" s="335">
        <v>471</v>
      </c>
    </row>
    <row r="305" ht="15" customHeight="1" spans="1:3">
      <c r="A305" s="332">
        <v>2101506</v>
      </c>
      <c r="B305" s="164" t="s">
        <v>1010</v>
      </c>
      <c r="C305" s="335">
        <v>47</v>
      </c>
    </row>
    <row r="306" ht="15" customHeight="1" spans="1:3">
      <c r="A306" s="334">
        <v>21017</v>
      </c>
      <c r="B306" s="165" t="s">
        <v>1011</v>
      </c>
      <c r="C306" s="333">
        <v>344</v>
      </c>
    </row>
    <row r="307" ht="15" customHeight="1" spans="1:3">
      <c r="A307" s="332">
        <v>2101704</v>
      </c>
      <c r="B307" s="164" t="s">
        <v>1012</v>
      </c>
      <c r="C307" s="335">
        <v>344</v>
      </c>
    </row>
    <row r="308" ht="15" customHeight="1" spans="1:3">
      <c r="A308" s="334">
        <v>21018</v>
      </c>
      <c r="B308" s="165" t="s">
        <v>1013</v>
      </c>
      <c r="C308" s="333">
        <v>86</v>
      </c>
    </row>
    <row r="309" ht="15" customHeight="1" spans="1:3">
      <c r="A309" s="332">
        <v>2101802</v>
      </c>
      <c r="B309" s="164" t="s">
        <v>788</v>
      </c>
      <c r="C309" s="335">
        <v>64</v>
      </c>
    </row>
    <row r="310" ht="15" customHeight="1" spans="1:3">
      <c r="A310" s="332">
        <v>2101899</v>
      </c>
      <c r="B310" s="164" t="s">
        <v>1014</v>
      </c>
      <c r="C310" s="335">
        <v>22</v>
      </c>
    </row>
    <row r="311" ht="15" customHeight="1" spans="1:3">
      <c r="A311" s="334">
        <v>21019</v>
      </c>
      <c r="B311" s="165" t="s">
        <v>1015</v>
      </c>
      <c r="C311" s="333">
        <v>10482</v>
      </c>
    </row>
    <row r="312" ht="15" customHeight="1" spans="1:3">
      <c r="A312" s="332">
        <v>2101901</v>
      </c>
      <c r="B312" s="164" t="s">
        <v>1016</v>
      </c>
      <c r="C312" s="335">
        <v>10</v>
      </c>
    </row>
    <row r="313" ht="15" customHeight="1" spans="1:3">
      <c r="A313" s="332">
        <v>2101902</v>
      </c>
      <c r="B313" s="164" t="s">
        <v>1017</v>
      </c>
      <c r="C313" s="335">
        <v>8826</v>
      </c>
    </row>
    <row r="314" ht="15" customHeight="1" spans="1:3">
      <c r="A314" s="332">
        <v>2101999</v>
      </c>
      <c r="B314" s="164" t="s">
        <v>1018</v>
      </c>
      <c r="C314" s="335">
        <v>1646</v>
      </c>
    </row>
    <row r="315" ht="15" customHeight="1" spans="1:3">
      <c r="A315" s="334">
        <v>211</v>
      </c>
      <c r="B315" s="165" t="s">
        <v>1019</v>
      </c>
      <c r="C315" s="333">
        <f>C316+C319+C322+C328+C333+C336</f>
        <v>23192</v>
      </c>
    </row>
    <row r="316" ht="15" customHeight="1" spans="1:3">
      <c r="A316" s="334">
        <v>21101</v>
      </c>
      <c r="B316" s="165" t="s">
        <v>1020</v>
      </c>
      <c r="C316" s="333">
        <v>906</v>
      </c>
    </row>
    <row r="317" ht="15" customHeight="1" spans="1:3">
      <c r="A317" s="332">
        <v>2110101</v>
      </c>
      <c r="B317" s="164" t="s">
        <v>787</v>
      </c>
      <c r="C317" s="335">
        <v>753</v>
      </c>
    </row>
    <row r="318" ht="15" customHeight="1" spans="1:3">
      <c r="A318" s="332">
        <v>2110104</v>
      </c>
      <c r="B318" s="164" t="s">
        <v>1021</v>
      </c>
      <c r="C318" s="335">
        <v>153</v>
      </c>
    </row>
    <row r="319" ht="15" customHeight="1" spans="1:3">
      <c r="A319" s="334">
        <v>21102</v>
      </c>
      <c r="B319" s="165" t="s">
        <v>1022</v>
      </c>
      <c r="C319" s="333">
        <v>635</v>
      </c>
    </row>
    <row r="320" ht="15" customHeight="1" spans="1:3">
      <c r="A320" s="332">
        <v>2110203</v>
      </c>
      <c r="B320" s="164" t="s">
        <v>1023</v>
      </c>
      <c r="C320" s="335">
        <v>30</v>
      </c>
    </row>
    <row r="321" ht="15" customHeight="1" spans="1:3">
      <c r="A321" s="332">
        <v>2110299</v>
      </c>
      <c r="B321" s="164" t="s">
        <v>1024</v>
      </c>
      <c r="C321" s="335">
        <v>605</v>
      </c>
    </row>
    <row r="322" ht="15" customHeight="1" spans="1:3">
      <c r="A322" s="334">
        <v>21103</v>
      </c>
      <c r="B322" s="165" t="s">
        <v>1025</v>
      </c>
      <c r="C322" s="333">
        <v>13645</v>
      </c>
    </row>
    <row r="323" ht="15" customHeight="1" spans="1:3">
      <c r="A323" s="332">
        <v>2110301</v>
      </c>
      <c r="B323" s="164" t="s">
        <v>1026</v>
      </c>
      <c r="C323" s="335">
        <v>432</v>
      </c>
    </row>
    <row r="324" ht="15" customHeight="1" spans="1:3">
      <c r="A324" s="332">
        <v>2110302</v>
      </c>
      <c r="B324" s="164" t="s">
        <v>1027</v>
      </c>
      <c r="C324" s="335">
        <v>11142</v>
      </c>
    </row>
    <row r="325" ht="15" customHeight="1" spans="1:3">
      <c r="A325" s="332">
        <v>2110304</v>
      </c>
      <c r="B325" s="164" t="s">
        <v>1028</v>
      </c>
      <c r="C325" s="335">
        <v>1512</v>
      </c>
    </row>
    <row r="326" ht="15" customHeight="1" spans="1:3">
      <c r="A326" s="332">
        <v>2110307</v>
      </c>
      <c r="B326" s="164" t="s">
        <v>1029</v>
      </c>
      <c r="C326" s="335">
        <v>509</v>
      </c>
    </row>
    <row r="327" ht="15" customHeight="1" spans="1:3">
      <c r="A327" s="332">
        <v>2110399</v>
      </c>
      <c r="B327" s="164" t="s">
        <v>1030</v>
      </c>
      <c r="C327" s="335">
        <v>50</v>
      </c>
    </row>
    <row r="328" ht="15" customHeight="1" spans="1:3">
      <c r="A328" s="334">
        <v>21104</v>
      </c>
      <c r="B328" s="165" t="s">
        <v>1031</v>
      </c>
      <c r="C328" s="333">
        <v>3000</v>
      </c>
    </row>
    <row r="329" ht="15" customHeight="1" spans="1:3">
      <c r="A329" s="332">
        <v>2110401</v>
      </c>
      <c r="B329" s="164" t="s">
        <v>1032</v>
      </c>
      <c r="C329" s="335">
        <v>2279</v>
      </c>
    </row>
    <row r="330" ht="15" customHeight="1" spans="1:3">
      <c r="A330" s="332">
        <v>2110402</v>
      </c>
      <c r="B330" s="164" t="s">
        <v>1033</v>
      </c>
      <c r="C330" s="335">
        <v>617</v>
      </c>
    </row>
    <row r="331" ht="15" customHeight="1" spans="1:3">
      <c r="A331" s="332">
        <v>2110404</v>
      </c>
      <c r="B331" s="164" t="s">
        <v>1034</v>
      </c>
      <c r="C331" s="335">
        <v>8</v>
      </c>
    </row>
    <row r="332" ht="15" customHeight="1" spans="1:3">
      <c r="A332" s="332">
        <v>2110406</v>
      </c>
      <c r="B332" s="164" t="s">
        <v>1035</v>
      </c>
      <c r="C332" s="335">
        <v>96</v>
      </c>
    </row>
    <row r="333" ht="15" customHeight="1" spans="1:3">
      <c r="A333" s="334">
        <v>21105</v>
      </c>
      <c r="B333" s="165" t="s">
        <v>1036</v>
      </c>
      <c r="C333" s="333">
        <v>4706</v>
      </c>
    </row>
    <row r="334" ht="15" customHeight="1" spans="1:3">
      <c r="A334" s="332">
        <v>2110501</v>
      </c>
      <c r="B334" s="164" t="s">
        <v>1037</v>
      </c>
      <c r="C334" s="335">
        <v>719</v>
      </c>
    </row>
    <row r="335" ht="15" customHeight="1" spans="1:3">
      <c r="A335" s="332">
        <v>2110506</v>
      </c>
      <c r="B335" s="164" t="s">
        <v>1038</v>
      </c>
      <c r="C335" s="335">
        <v>3987</v>
      </c>
    </row>
    <row r="336" ht="15" customHeight="1" spans="1:3">
      <c r="A336" s="334">
        <v>21112</v>
      </c>
      <c r="B336" s="165" t="s">
        <v>1039</v>
      </c>
      <c r="C336" s="333">
        <v>300</v>
      </c>
    </row>
    <row r="337" ht="15" customHeight="1" spans="1:3">
      <c r="A337" s="332">
        <v>2111201</v>
      </c>
      <c r="B337" s="164" t="s">
        <v>1040</v>
      </c>
      <c r="C337" s="335">
        <v>300</v>
      </c>
    </row>
    <row r="338" ht="15" customHeight="1" spans="1:3">
      <c r="A338" s="334">
        <v>212</v>
      </c>
      <c r="B338" s="165" t="s">
        <v>1041</v>
      </c>
      <c r="C338" s="333">
        <f>C339+C345+C348+C350</f>
        <v>23402</v>
      </c>
    </row>
    <row r="339" ht="15" customHeight="1" spans="1:3">
      <c r="A339" s="334">
        <v>21201</v>
      </c>
      <c r="B339" s="165" t="s">
        <v>1042</v>
      </c>
      <c r="C339" s="333">
        <v>6290</v>
      </c>
    </row>
    <row r="340" ht="15" customHeight="1" spans="1:3">
      <c r="A340" s="332">
        <v>2120101</v>
      </c>
      <c r="B340" s="164" t="s">
        <v>787</v>
      </c>
      <c r="C340" s="335">
        <v>444</v>
      </c>
    </row>
    <row r="341" ht="15" customHeight="1" spans="1:3">
      <c r="A341" s="332">
        <v>2120104</v>
      </c>
      <c r="B341" s="164" t="s">
        <v>1043</v>
      </c>
      <c r="C341" s="335">
        <v>2627</v>
      </c>
    </row>
    <row r="342" ht="15" customHeight="1" spans="1:3">
      <c r="A342" s="332">
        <v>2120105</v>
      </c>
      <c r="B342" s="164" t="s">
        <v>1044</v>
      </c>
      <c r="C342" s="335">
        <v>171</v>
      </c>
    </row>
    <row r="343" ht="15" customHeight="1" spans="1:3">
      <c r="A343" s="332">
        <v>2120109</v>
      </c>
      <c r="B343" s="164" t="s">
        <v>1045</v>
      </c>
      <c r="C343" s="335">
        <v>143</v>
      </c>
    </row>
    <row r="344" ht="15" customHeight="1" spans="1:3">
      <c r="A344" s="332">
        <v>2120199</v>
      </c>
      <c r="B344" s="164" t="s">
        <v>1046</v>
      </c>
      <c r="C344" s="335">
        <v>2905</v>
      </c>
    </row>
    <row r="345" ht="15" customHeight="1" spans="1:3">
      <c r="A345" s="334">
        <v>21203</v>
      </c>
      <c r="B345" s="165" t="s">
        <v>1047</v>
      </c>
      <c r="C345" s="333">
        <v>9554</v>
      </c>
    </row>
    <row r="346" ht="15" customHeight="1" spans="1:3">
      <c r="A346" s="332">
        <v>2120303</v>
      </c>
      <c r="B346" s="164" t="s">
        <v>1048</v>
      </c>
      <c r="C346" s="335">
        <v>1611</v>
      </c>
    </row>
    <row r="347" ht="15" customHeight="1" spans="1:3">
      <c r="A347" s="332">
        <v>2120399</v>
      </c>
      <c r="B347" s="164" t="s">
        <v>1049</v>
      </c>
      <c r="C347" s="335">
        <v>7943</v>
      </c>
    </row>
    <row r="348" ht="15" customHeight="1" spans="1:3">
      <c r="A348" s="334">
        <v>21205</v>
      </c>
      <c r="B348" s="165" t="s">
        <v>1050</v>
      </c>
      <c r="C348" s="333">
        <v>6644</v>
      </c>
    </row>
    <row r="349" ht="15" customHeight="1" spans="1:3">
      <c r="A349" s="332">
        <v>2120501</v>
      </c>
      <c r="B349" s="164" t="s">
        <v>1050</v>
      </c>
      <c r="C349" s="335">
        <v>6644</v>
      </c>
    </row>
    <row r="350" ht="15" customHeight="1" spans="1:3">
      <c r="A350" s="334">
        <v>21206</v>
      </c>
      <c r="B350" s="165" t="s">
        <v>1051</v>
      </c>
      <c r="C350" s="333">
        <v>914</v>
      </c>
    </row>
    <row r="351" ht="15" customHeight="1" spans="1:3">
      <c r="A351" s="332">
        <v>2120601</v>
      </c>
      <c r="B351" s="164" t="s">
        <v>1051</v>
      </c>
      <c r="C351" s="335">
        <v>914</v>
      </c>
    </row>
    <row r="352" ht="15" customHeight="1" spans="1:3">
      <c r="A352" s="334">
        <v>213</v>
      </c>
      <c r="B352" s="165" t="s">
        <v>1052</v>
      </c>
      <c r="C352" s="333">
        <f>C353+C370+C382+C398+C403+C409</f>
        <v>104606</v>
      </c>
    </row>
    <row r="353" ht="15" customHeight="1" spans="1:3">
      <c r="A353" s="334">
        <v>21301</v>
      </c>
      <c r="B353" s="165" t="s">
        <v>1053</v>
      </c>
      <c r="C353" s="333">
        <v>21882</v>
      </c>
    </row>
    <row r="354" ht="15" customHeight="1" spans="1:3">
      <c r="A354" s="332">
        <v>2130101</v>
      </c>
      <c r="B354" s="164" t="s">
        <v>787</v>
      </c>
      <c r="C354" s="335">
        <v>1794</v>
      </c>
    </row>
    <row r="355" ht="15" customHeight="1" spans="1:3">
      <c r="A355" s="332">
        <v>2130102</v>
      </c>
      <c r="B355" s="164" t="s">
        <v>788</v>
      </c>
      <c r="C355" s="335">
        <v>382</v>
      </c>
    </row>
    <row r="356" ht="15" customHeight="1" spans="1:3">
      <c r="A356" s="332">
        <v>2130104</v>
      </c>
      <c r="B356" s="164" t="s">
        <v>792</v>
      </c>
      <c r="C356" s="335">
        <v>2725</v>
      </c>
    </row>
    <row r="357" ht="15" customHeight="1" spans="1:3">
      <c r="A357" s="332">
        <v>2130106</v>
      </c>
      <c r="B357" s="164" t="s">
        <v>1054</v>
      </c>
      <c r="C357" s="335">
        <v>516</v>
      </c>
    </row>
    <row r="358" ht="15" customHeight="1" spans="1:3">
      <c r="A358" s="332">
        <v>2130108</v>
      </c>
      <c r="B358" s="164" t="s">
        <v>1055</v>
      </c>
      <c r="C358" s="335">
        <v>1149</v>
      </c>
    </row>
    <row r="359" ht="15" customHeight="1" spans="1:3">
      <c r="A359" s="332">
        <v>2130109</v>
      </c>
      <c r="B359" s="164" t="s">
        <v>1056</v>
      </c>
      <c r="C359" s="335">
        <v>24</v>
      </c>
    </row>
    <row r="360" ht="15" customHeight="1" spans="1:3">
      <c r="A360" s="332">
        <v>2130119</v>
      </c>
      <c r="B360" s="164" t="s">
        <v>1057</v>
      </c>
      <c r="C360" s="335">
        <v>274</v>
      </c>
    </row>
    <row r="361" ht="15" customHeight="1" spans="1:3">
      <c r="A361" s="332">
        <v>2130120</v>
      </c>
      <c r="B361" s="164" t="s">
        <v>1058</v>
      </c>
      <c r="C361" s="335">
        <v>8868</v>
      </c>
    </row>
    <row r="362" ht="15" customHeight="1" spans="1:3">
      <c r="A362" s="332">
        <v>2130122</v>
      </c>
      <c r="B362" s="164" t="s">
        <v>1059</v>
      </c>
      <c r="C362" s="335">
        <v>2660</v>
      </c>
    </row>
    <row r="363" ht="15" customHeight="1" spans="1:3">
      <c r="A363" s="332">
        <v>2130124</v>
      </c>
      <c r="B363" s="164" t="s">
        <v>1060</v>
      </c>
      <c r="C363" s="335">
        <v>847</v>
      </c>
    </row>
    <row r="364" ht="15" customHeight="1" spans="1:3">
      <c r="A364" s="332">
        <v>2130126</v>
      </c>
      <c r="B364" s="164" t="s">
        <v>1061</v>
      </c>
      <c r="C364" s="335">
        <v>1311</v>
      </c>
    </row>
    <row r="365" ht="15" customHeight="1" spans="1:3">
      <c r="A365" s="332">
        <v>2130135</v>
      </c>
      <c r="B365" s="164" t="s">
        <v>1062</v>
      </c>
      <c r="C365" s="335">
        <v>362</v>
      </c>
    </row>
    <row r="366" ht="15" customHeight="1" spans="1:3">
      <c r="A366" s="332">
        <v>2130148</v>
      </c>
      <c r="B366" s="164" t="s">
        <v>1063</v>
      </c>
      <c r="C366" s="335">
        <v>228</v>
      </c>
    </row>
    <row r="367" ht="15" customHeight="1" spans="1:3">
      <c r="A367" s="332">
        <v>2130152</v>
      </c>
      <c r="B367" s="164" t="s">
        <v>1064</v>
      </c>
      <c r="C367" s="335">
        <v>278</v>
      </c>
    </row>
    <row r="368" ht="15" customHeight="1" spans="1:3">
      <c r="A368" s="332">
        <v>2130153</v>
      </c>
      <c r="B368" s="164" t="s">
        <v>1065</v>
      </c>
      <c r="C368" s="335">
        <v>27</v>
      </c>
    </row>
    <row r="369" ht="15" customHeight="1" spans="1:3">
      <c r="A369" s="332">
        <v>2130199</v>
      </c>
      <c r="B369" s="164" t="s">
        <v>1066</v>
      </c>
      <c r="C369" s="335">
        <v>437</v>
      </c>
    </row>
    <row r="370" ht="15" customHeight="1" spans="1:3">
      <c r="A370" s="334">
        <v>21302</v>
      </c>
      <c r="B370" s="165" t="s">
        <v>1067</v>
      </c>
      <c r="C370" s="333">
        <v>11867</v>
      </c>
    </row>
    <row r="371" ht="15" customHeight="1" spans="1:3">
      <c r="A371" s="332">
        <v>2130201</v>
      </c>
      <c r="B371" s="164" t="s">
        <v>787</v>
      </c>
      <c r="C371" s="335">
        <v>507</v>
      </c>
    </row>
    <row r="372" ht="15" customHeight="1" spans="1:3">
      <c r="A372" s="332">
        <v>2130202</v>
      </c>
      <c r="B372" s="164" t="s">
        <v>788</v>
      </c>
      <c r="C372" s="335">
        <v>6</v>
      </c>
    </row>
    <row r="373" ht="15" customHeight="1" spans="1:3">
      <c r="A373" s="332">
        <v>2130204</v>
      </c>
      <c r="B373" s="164" t="s">
        <v>1068</v>
      </c>
      <c r="C373" s="335">
        <v>2077</v>
      </c>
    </row>
    <row r="374" ht="15" customHeight="1" spans="1:3">
      <c r="A374" s="332">
        <v>2130205</v>
      </c>
      <c r="B374" s="164" t="s">
        <v>1069</v>
      </c>
      <c r="C374" s="335">
        <v>4137</v>
      </c>
    </row>
    <row r="375" ht="15" customHeight="1" spans="1:3">
      <c r="A375" s="332">
        <v>2130207</v>
      </c>
      <c r="B375" s="164" t="s">
        <v>1070</v>
      </c>
      <c r="C375" s="335">
        <v>49</v>
      </c>
    </row>
    <row r="376" ht="15" customHeight="1" spans="1:3">
      <c r="A376" s="332">
        <v>2130209</v>
      </c>
      <c r="B376" s="164" t="s">
        <v>1071</v>
      </c>
      <c r="C376" s="335">
        <v>3226</v>
      </c>
    </row>
    <row r="377" ht="15" customHeight="1" spans="1:3">
      <c r="A377" s="332">
        <v>2130211</v>
      </c>
      <c r="B377" s="164" t="s">
        <v>1072</v>
      </c>
      <c r="C377" s="335">
        <v>16</v>
      </c>
    </row>
    <row r="378" ht="15" customHeight="1" spans="1:3">
      <c r="A378" s="332">
        <v>2130226</v>
      </c>
      <c r="B378" s="164" t="s">
        <v>1073</v>
      </c>
      <c r="C378" s="335">
        <v>30</v>
      </c>
    </row>
    <row r="379" ht="15" customHeight="1" spans="1:3">
      <c r="A379" s="332">
        <v>2130234</v>
      </c>
      <c r="B379" s="164" t="s">
        <v>1074</v>
      </c>
      <c r="C379" s="335">
        <v>929</v>
      </c>
    </row>
    <row r="380" ht="15" customHeight="1" spans="1:3">
      <c r="A380" s="332">
        <v>2130237</v>
      </c>
      <c r="B380" s="164" t="s">
        <v>1075</v>
      </c>
      <c r="C380" s="335">
        <v>142</v>
      </c>
    </row>
    <row r="381" ht="15" customHeight="1" spans="1:3">
      <c r="A381" s="332">
        <v>2130238</v>
      </c>
      <c r="B381" s="164" t="s">
        <v>1076</v>
      </c>
      <c r="C381" s="335">
        <v>748</v>
      </c>
    </row>
    <row r="382" ht="15" customHeight="1" spans="1:3">
      <c r="A382" s="334">
        <v>21303</v>
      </c>
      <c r="B382" s="165" t="s">
        <v>1077</v>
      </c>
      <c r="C382" s="333">
        <v>26832</v>
      </c>
    </row>
    <row r="383" ht="15" customHeight="1" spans="1:3">
      <c r="A383" s="332">
        <v>2130301</v>
      </c>
      <c r="B383" s="164" t="s">
        <v>787</v>
      </c>
      <c r="C383" s="335">
        <v>797</v>
      </c>
    </row>
    <row r="384" ht="15" customHeight="1" spans="1:3">
      <c r="A384" s="332">
        <v>2130302</v>
      </c>
      <c r="B384" s="164" t="s">
        <v>788</v>
      </c>
      <c r="C384" s="335">
        <v>191</v>
      </c>
    </row>
    <row r="385" ht="15" customHeight="1" spans="1:3">
      <c r="A385" s="332">
        <v>2130304</v>
      </c>
      <c r="B385" s="164" t="s">
        <v>1078</v>
      </c>
      <c r="C385" s="335">
        <v>310</v>
      </c>
    </row>
    <row r="386" ht="15" customHeight="1" spans="1:3">
      <c r="A386" s="332">
        <v>2130305</v>
      </c>
      <c r="B386" s="164" t="s">
        <v>1079</v>
      </c>
      <c r="C386" s="335">
        <v>19650</v>
      </c>
    </row>
    <row r="387" ht="15" customHeight="1" spans="1:3">
      <c r="A387" s="332">
        <v>2130306</v>
      </c>
      <c r="B387" s="164" t="s">
        <v>1080</v>
      </c>
      <c r="C387" s="335">
        <v>2452</v>
      </c>
    </row>
    <row r="388" ht="15" customHeight="1" spans="1:3">
      <c r="A388" s="332">
        <v>2130307</v>
      </c>
      <c r="B388" s="164" t="s">
        <v>1081</v>
      </c>
      <c r="C388" s="335">
        <v>1</v>
      </c>
    </row>
    <row r="389" ht="15" customHeight="1" spans="1:3">
      <c r="A389" s="332">
        <v>2130310</v>
      </c>
      <c r="B389" s="164" t="s">
        <v>1082</v>
      </c>
      <c r="C389" s="335">
        <v>5</v>
      </c>
    </row>
    <row r="390" ht="15.4" customHeight="1" spans="1:3">
      <c r="A390" s="332">
        <v>2130311</v>
      </c>
      <c r="B390" s="164" t="s">
        <v>1083</v>
      </c>
      <c r="C390" s="335">
        <v>229</v>
      </c>
    </row>
    <row r="391" ht="15.4" customHeight="1" spans="1:3">
      <c r="A391" s="332">
        <v>2130312</v>
      </c>
      <c r="B391" s="164" t="s">
        <v>1084</v>
      </c>
      <c r="C391" s="335">
        <v>193</v>
      </c>
    </row>
    <row r="392" ht="15.4" customHeight="1" spans="1:3">
      <c r="A392" s="332">
        <v>2130314</v>
      </c>
      <c r="B392" s="164" t="s">
        <v>1085</v>
      </c>
      <c r="C392" s="335">
        <v>243</v>
      </c>
    </row>
    <row r="393" ht="15.4" customHeight="1" spans="1:3">
      <c r="A393" s="332">
        <v>2130315</v>
      </c>
      <c r="B393" s="164" t="s">
        <v>1086</v>
      </c>
      <c r="C393" s="335">
        <v>30</v>
      </c>
    </row>
    <row r="394" ht="15.4" customHeight="1" spans="1:3">
      <c r="A394" s="332">
        <v>2130321</v>
      </c>
      <c r="B394" s="164" t="s">
        <v>1087</v>
      </c>
      <c r="C394" s="335">
        <v>1789</v>
      </c>
    </row>
    <row r="395" ht="15.4" customHeight="1" spans="1:3">
      <c r="A395" s="332">
        <v>2130322</v>
      </c>
      <c r="B395" s="164" t="s">
        <v>1088</v>
      </c>
      <c r="C395" s="335">
        <v>134</v>
      </c>
    </row>
    <row r="396" ht="15.4" customHeight="1" spans="1:3">
      <c r="A396" s="332">
        <v>2130335</v>
      </c>
      <c r="B396" s="164" t="s">
        <v>1089</v>
      </c>
      <c r="C396" s="335">
        <v>486</v>
      </c>
    </row>
    <row r="397" ht="15.4" customHeight="1" spans="1:3">
      <c r="A397" s="332">
        <v>2130399</v>
      </c>
      <c r="B397" s="164" t="s">
        <v>1090</v>
      </c>
      <c r="C397" s="335">
        <v>322</v>
      </c>
    </row>
    <row r="398" ht="15.4" customHeight="1" spans="1:3">
      <c r="A398" s="334">
        <v>21305</v>
      </c>
      <c r="B398" s="165" t="s">
        <v>1091</v>
      </c>
      <c r="C398" s="333">
        <v>19965</v>
      </c>
    </row>
    <row r="399" ht="15.4" customHeight="1" spans="1:3">
      <c r="A399" s="332">
        <v>2130504</v>
      </c>
      <c r="B399" s="164" t="s">
        <v>1092</v>
      </c>
      <c r="C399" s="335">
        <v>3659</v>
      </c>
    </row>
    <row r="400" ht="15.4" customHeight="1" spans="1:3">
      <c r="A400" s="332">
        <v>2130505</v>
      </c>
      <c r="B400" s="164" t="s">
        <v>1093</v>
      </c>
      <c r="C400" s="335">
        <v>15776</v>
      </c>
    </row>
    <row r="401" ht="15.4" customHeight="1" spans="1:3">
      <c r="A401" s="332">
        <v>2130507</v>
      </c>
      <c r="B401" s="164" t="s">
        <v>1094</v>
      </c>
      <c r="C401" s="335">
        <v>2</v>
      </c>
    </row>
    <row r="402" ht="15.4" customHeight="1" spans="1:3">
      <c r="A402" s="332">
        <v>2130599</v>
      </c>
      <c r="B402" s="164" t="s">
        <v>1095</v>
      </c>
      <c r="C402" s="335">
        <v>528</v>
      </c>
    </row>
    <row r="403" ht="15.4" customHeight="1" spans="1:3">
      <c r="A403" s="334">
        <v>21307</v>
      </c>
      <c r="B403" s="165" t="s">
        <v>1096</v>
      </c>
      <c r="C403" s="333">
        <v>18236</v>
      </c>
    </row>
    <row r="404" ht="15.4" customHeight="1" spans="1:3">
      <c r="A404" s="332">
        <v>2130701</v>
      </c>
      <c r="B404" s="164" t="s">
        <v>1097</v>
      </c>
      <c r="C404" s="335">
        <v>5427</v>
      </c>
    </row>
    <row r="405" ht="15.4" customHeight="1" spans="1:3">
      <c r="A405" s="332">
        <v>2130705</v>
      </c>
      <c r="B405" s="164" t="s">
        <v>1098</v>
      </c>
      <c r="C405" s="335">
        <v>9237</v>
      </c>
    </row>
    <row r="406" ht="15.4" customHeight="1" spans="1:3">
      <c r="A406" s="332">
        <v>2130706</v>
      </c>
      <c r="B406" s="164" t="s">
        <v>1099</v>
      </c>
      <c r="C406" s="335">
        <v>33</v>
      </c>
    </row>
    <row r="407" ht="15.4" customHeight="1" spans="1:3">
      <c r="A407" s="332">
        <v>2130707</v>
      </c>
      <c r="B407" s="164" t="s">
        <v>1100</v>
      </c>
      <c r="C407" s="335">
        <v>3456</v>
      </c>
    </row>
    <row r="408" ht="15.4" customHeight="1" spans="1:3">
      <c r="A408" s="332">
        <v>2130799</v>
      </c>
      <c r="B408" s="164" t="s">
        <v>1101</v>
      </c>
      <c r="C408" s="335">
        <v>83</v>
      </c>
    </row>
    <row r="409" ht="15.4" customHeight="1" spans="1:3">
      <c r="A409" s="334">
        <v>21308</v>
      </c>
      <c r="B409" s="165" t="s">
        <v>1102</v>
      </c>
      <c r="C409" s="333">
        <v>5824</v>
      </c>
    </row>
    <row r="410" ht="15.4" customHeight="1" spans="1:3">
      <c r="A410" s="332">
        <v>2130803</v>
      </c>
      <c r="B410" s="164" t="s">
        <v>1103</v>
      </c>
      <c r="C410" s="335">
        <v>2695</v>
      </c>
    </row>
    <row r="411" ht="15.4" customHeight="1" spans="1:3">
      <c r="A411" s="332">
        <v>2130804</v>
      </c>
      <c r="B411" s="164" t="s">
        <v>1104</v>
      </c>
      <c r="C411" s="335">
        <v>3129</v>
      </c>
    </row>
    <row r="412" ht="15.4" customHeight="1" spans="1:3">
      <c r="A412" s="334">
        <v>214</v>
      </c>
      <c r="B412" s="165" t="s">
        <v>1105</v>
      </c>
      <c r="C412" s="333">
        <f>C413</f>
        <v>36220</v>
      </c>
    </row>
    <row r="413" ht="15.4" customHeight="1" spans="1:3">
      <c r="A413" s="334">
        <v>21401</v>
      </c>
      <c r="B413" s="165" t="s">
        <v>1106</v>
      </c>
      <c r="C413" s="333">
        <v>36220</v>
      </c>
    </row>
    <row r="414" ht="15.4" customHeight="1" spans="1:3">
      <c r="A414" s="332">
        <v>2140101</v>
      </c>
      <c r="B414" s="164" t="s">
        <v>787</v>
      </c>
      <c r="C414" s="335">
        <v>1789</v>
      </c>
    </row>
    <row r="415" ht="15.4" customHeight="1" spans="1:3">
      <c r="A415" s="332">
        <v>2140104</v>
      </c>
      <c r="B415" s="164" t="s">
        <v>1107</v>
      </c>
      <c r="C415" s="335">
        <v>25489</v>
      </c>
    </row>
    <row r="416" ht="15.4" customHeight="1" spans="1:3">
      <c r="A416" s="332">
        <v>2140106</v>
      </c>
      <c r="B416" s="164" t="s">
        <v>1108</v>
      </c>
      <c r="C416" s="335">
        <v>4036</v>
      </c>
    </row>
    <row r="417" ht="15.4" customHeight="1" spans="1:3">
      <c r="A417" s="332">
        <v>2140109</v>
      </c>
      <c r="B417" s="164" t="s">
        <v>1109</v>
      </c>
      <c r="C417" s="335">
        <v>485</v>
      </c>
    </row>
    <row r="418" ht="15.4" customHeight="1" spans="1:3">
      <c r="A418" s="332">
        <v>2140112</v>
      </c>
      <c r="B418" s="164" t="s">
        <v>1110</v>
      </c>
      <c r="C418" s="335">
        <v>460</v>
      </c>
    </row>
    <row r="419" ht="15.4" customHeight="1" spans="1:3">
      <c r="A419" s="332">
        <v>2140136</v>
      </c>
      <c r="B419" s="164" t="s">
        <v>1111</v>
      </c>
      <c r="C419" s="335">
        <v>1413</v>
      </c>
    </row>
    <row r="420" ht="15.4" customHeight="1" spans="1:3">
      <c r="A420" s="332">
        <v>2140199</v>
      </c>
      <c r="B420" s="164" t="s">
        <v>1112</v>
      </c>
      <c r="C420" s="335">
        <v>2548</v>
      </c>
    </row>
    <row r="421" ht="15.4" customHeight="1" spans="1:3">
      <c r="A421" s="334">
        <v>215</v>
      </c>
      <c r="B421" s="165" t="s">
        <v>1113</v>
      </c>
      <c r="C421" s="333">
        <f>C422+C428+C431</f>
        <v>43474</v>
      </c>
    </row>
    <row r="422" ht="15.4" customHeight="1" spans="1:3">
      <c r="A422" s="334">
        <v>21505</v>
      </c>
      <c r="B422" s="165" t="s">
        <v>1114</v>
      </c>
      <c r="C422" s="333">
        <v>3018</v>
      </c>
    </row>
    <row r="423" ht="15.4" customHeight="1" spans="1:3">
      <c r="A423" s="332">
        <v>2150501</v>
      </c>
      <c r="B423" s="164" t="s">
        <v>787</v>
      </c>
      <c r="C423" s="335">
        <v>434</v>
      </c>
    </row>
    <row r="424" ht="15.4" customHeight="1" spans="1:3">
      <c r="A424" s="332">
        <v>2150502</v>
      </c>
      <c r="B424" s="164" t="s">
        <v>788</v>
      </c>
      <c r="C424" s="335">
        <v>17</v>
      </c>
    </row>
    <row r="425" ht="15.4" customHeight="1" spans="1:3">
      <c r="A425" s="332">
        <v>2150516</v>
      </c>
      <c r="B425" s="164" t="s">
        <v>1115</v>
      </c>
      <c r="C425" s="335">
        <v>1652</v>
      </c>
    </row>
    <row r="426" ht="15.4" customHeight="1" spans="1:3">
      <c r="A426" s="332">
        <v>2150517</v>
      </c>
      <c r="B426" s="164" t="s">
        <v>1116</v>
      </c>
      <c r="C426" s="335">
        <v>600</v>
      </c>
    </row>
    <row r="427" ht="15.4" customHeight="1" spans="1:3">
      <c r="A427" s="332">
        <v>2150550</v>
      </c>
      <c r="B427" s="164" t="s">
        <v>792</v>
      </c>
      <c r="C427" s="335">
        <v>315</v>
      </c>
    </row>
    <row r="428" ht="15.4" customHeight="1" spans="1:3">
      <c r="A428" s="334">
        <v>21507</v>
      </c>
      <c r="B428" s="165" t="s">
        <v>1117</v>
      </c>
      <c r="C428" s="333">
        <v>306</v>
      </c>
    </row>
    <row r="429" ht="15.4" customHeight="1" spans="1:3">
      <c r="A429" s="332">
        <v>2150701</v>
      </c>
      <c r="B429" s="164" t="s">
        <v>787</v>
      </c>
      <c r="C429" s="335">
        <v>275</v>
      </c>
    </row>
    <row r="430" ht="15.4" customHeight="1" spans="1:3">
      <c r="A430" s="332">
        <v>2150702</v>
      </c>
      <c r="B430" s="164" t="s">
        <v>788</v>
      </c>
      <c r="C430" s="335">
        <v>31</v>
      </c>
    </row>
    <row r="431" ht="15.4" customHeight="1" spans="1:3">
      <c r="A431" s="334">
        <v>21508</v>
      </c>
      <c r="B431" s="165" t="s">
        <v>1118</v>
      </c>
      <c r="C431" s="333">
        <v>40150</v>
      </c>
    </row>
    <row r="432" ht="15" customHeight="1" spans="1:3">
      <c r="A432" s="332">
        <v>2150805</v>
      </c>
      <c r="B432" s="164" t="s">
        <v>1119</v>
      </c>
      <c r="C432" s="335">
        <v>150</v>
      </c>
    </row>
    <row r="433" ht="15" customHeight="1" spans="1:3">
      <c r="A433" s="332">
        <v>2150899</v>
      </c>
      <c r="B433" s="164" t="s">
        <v>1120</v>
      </c>
      <c r="C433" s="335">
        <v>40000</v>
      </c>
    </row>
    <row r="434" ht="15" customHeight="1" spans="1:3">
      <c r="A434" s="334">
        <v>216</v>
      </c>
      <c r="B434" s="165" t="s">
        <v>1121</v>
      </c>
      <c r="C434" s="333">
        <f>C435+C438</f>
        <v>532</v>
      </c>
    </row>
    <row r="435" ht="15" customHeight="1" spans="1:3">
      <c r="A435" s="334">
        <v>21602</v>
      </c>
      <c r="B435" s="165" t="s">
        <v>1122</v>
      </c>
      <c r="C435" s="333">
        <v>422</v>
      </c>
    </row>
    <row r="436" ht="15" customHeight="1" spans="1:3">
      <c r="A436" s="332">
        <v>2160201</v>
      </c>
      <c r="B436" s="164" t="s">
        <v>787</v>
      </c>
      <c r="C436" s="335">
        <v>340</v>
      </c>
    </row>
    <row r="437" ht="15" customHeight="1" spans="1:3">
      <c r="A437" s="332">
        <v>2160299</v>
      </c>
      <c r="B437" s="164" t="s">
        <v>1123</v>
      </c>
      <c r="C437" s="335">
        <v>82</v>
      </c>
    </row>
    <row r="438" ht="15" customHeight="1" spans="1:3">
      <c r="A438" s="334">
        <v>21606</v>
      </c>
      <c r="B438" s="165" t="s">
        <v>1124</v>
      </c>
      <c r="C438" s="333">
        <v>110</v>
      </c>
    </row>
    <row r="439" ht="15" customHeight="1" spans="1:3">
      <c r="A439" s="332">
        <v>2160699</v>
      </c>
      <c r="B439" s="164" t="s">
        <v>1125</v>
      </c>
      <c r="C439" s="335">
        <v>110</v>
      </c>
    </row>
    <row r="440" ht="15" customHeight="1" spans="1:3">
      <c r="A440" s="334">
        <v>220</v>
      </c>
      <c r="B440" s="165" t="s">
        <v>1126</v>
      </c>
      <c r="C440" s="333">
        <f>C441+C446</f>
        <v>5335</v>
      </c>
    </row>
    <row r="441" ht="15" customHeight="1" spans="1:3">
      <c r="A441" s="334">
        <v>22001</v>
      </c>
      <c r="B441" s="165" t="s">
        <v>1127</v>
      </c>
      <c r="C441" s="333">
        <v>5164</v>
      </c>
    </row>
    <row r="442" ht="15" customHeight="1" spans="1:3">
      <c r="A442" s="332">
        <v>2200101</v>
      </c>
      <c r="B442" s="164" t="s">
        <v>787</v>
      </c>
      <c r="C442" s="335">
        <v>444</v>
      </c>
    </row>
    <row r="443" ht="15" customHeight="1" spans="1:3">
      <c r="A443" s="332">
        <v>2200106</v>
      </c>
      <c r="B443" s="164" t="s">
        <v>1128</v>
      </c>
      <c r="C443" s="335">
        <v>1129</v>
      </c>
    </row>
    <row r="444" ht="15" customHeight="1" spans="1:3">
      <c r="A444" s="332">
        <v>2200150</v>
      </c>
      <c r="B444" s="164" t="s">
        <v>792</v>
      </c>
      <c r="C444" s="335">
        <v>2959</v>
      </c>
    </row>
    <row r="445" ht="15" customHeight="1" spans="1:3">
      <c r="A445" s="332">
        <v>2200199</v>
      </c>
      <c r="B445" s="164" t="s">
        <v>1129</v>
      </c>
      <c r="C445" s="335">
        <v>632</v>
      </c>
    </row>
    <row r="446" ht="15" customHeight="1" spans="1:3">
      <c r="A446" s="334">
        <v>22005</v>
      </c>
      <c r="B446" s="165" t="s">
        <v>1130</v>
      </c>
      <c r="C446" s="333">
        <v>171</v>
      </c>
    </row>
    <row r="447" ht="15" customHeight="1" spans="1:3">
      <c r="A447" s="332">
        <v>2200504</v>
      </c>
      <c r="B447" s="164" t="s">
        <v>1131</v>
      </c>
      <c r="C447" s="335">
        <v>90</v>
      </c>
    </row>
    <row r="448" ht="15" customHeight="1" spans="1:3">
      <c r="A448" s="332">
        <v>2200599</v>
      </c>
      <c r="B448" s="164" t="s">
        <v>1132</v>
      </c>
      <c r="C448" s="335">
        <v>81</v>
      </c>
    </row>
    <row r="449" ht="15" customHeight="1" spans="1:3">
      <c r="A449" s="334">
        <v>221</v>
      </c>
      <c r="B449" s="165" t="s">
        <v>1133</v>
      </c>
      <c r="C449" s="333">
        <f>C450+C454</f>
        <v>88509</v>
      </c>
    </row>
    <row r="450" ht="15" customHeight="1" spans="1:3">
      <c r="A450" s="334">
        <v>22101</v>
      </c>
      <c r="B450" s="165" t="s">
        <v>1134</v>
      </c>
      <c r="C450" s="333">
        <v>65793</v>
      </c>
    </row>
    <row r="451" ht="15" customHeight="1" spans="1:3">
      <c r="A451" s="332">
        <v>2210105</v>
      </c>
      <c r="B451" s="164" t="s">
        <v>1135</v>
      </c>
      <c r="C451" s="335">
        <v>230</v>
      </c>
    </row>
    <row r="452" ht="15" customHeight="1" spans="1:3">
      <c r="A452" s="332">
        <v>2210108</v>
      </c>
      <c r="B452" s="164" t="s">
        <v>1136</v>
      </c>
      <c r="C452" s="335">
        <v>62190</v>
      </c>
    </row>
    <row r="453" ht="15" customHeight="1" spans="1:3">
      <c r="A453" s="332">
        <v>2210111</v>
      </c>
      <c r="B453" s="164" t="s">
        <v>1137</v>
      </c>
      <c r="C453" s="335">
        <v>3373</v>
      </c>
    </row>
    <row r="454" ht="15" customHeight="1" spans="1:3">
      <c r="A454" s="334">
        <v>22102</v>
      </c>
      <c r="B454" s="165" t="s">
        <v>1138</v>
      </c>
      <c r="C454" s="333">
        <v>22716</v>
      </c>
    </row>
    <row r="455" ht="15" customHeight="1" spans="1:3">
      <c r="A455" s="332">
        <v>2210201</v>
      </c>
      <c r="B455" s="164" t="s">
        <v>1139</v>
      </c>
      <c r="C455" s="335">
        <v>22716</v>
      </c>
    </row>
    <row r="456" ht="15" customHeight="1" spans="1:3">
      <c r="A456" s="334">
        <v>224</v>
      </c>
      <c r="B456" s="165" t="s">
        <v>1140</v>
      </c>
      <c r="C456" s="333">
        <f>C457+C464+C468+C470</f>
        <v>4843</v>
      </c>
    </row>
    <row r="457" ht="15" customHeight="1" spans="1:3">
      <c r="A457" s="334">
        <v>22401</v>
      </c>
      <c r="B457" s="165" t="s">
        <v>1141</v>
      </c>
      <c r="C457" s="333">
        <v>1811</v>
      </c>
    </row>
    <row r="458" ht="15" customHeight="1" spans="1:3">
      <c r="A458" s="332">
        <v>2240101</v>
      </c>
      <c r="B458" s="164" t="s">
        <v>787</v>
      </c>
      <c r="C458" s="335">
        <v>876</v>
      </c>
    </row>
    <row r="459" ht="15" customHeight="1" spans="1:3">
      <c r="A459" s="332">
        <v>2240106</v>
      </c>
      <c r="B459" s="164" t="s">
        <v>1142</v>
      </c>
      <c r="C459" s="335">
        <v>10</v>
      </c>
    </row>
    <row r="460" ht="15" customHeight="1" spans="1:3">
      <c r="A460" s="332">
        <v>2240108</v>
      </c>
      <c r="B460" s="164" t="s">
        <v>1143</v>
      </c>
      <c r="C460" s="335">
        <v>281</v>
      </c>
    </row>
    <row r="461" ht="15" customHeight="1" spans="1:3">
      <c r="A461" s="332">
        <v>2240109</v>
      </c>
      <c r="B461" s="164" t="s">
        <v>1144</v>
      </c>
      <c r="C461" s="335">
        <v>25</v>
      </c>
    </row>
    <row r="462" ht="15" customHeight="1" spans="1:3">
      <c r="A462" s="332">
        <v>2240150</v>
      </c>
      <c r="B462" s="164" t="s">
        <v>792</v>
      </c>
      <c r="C462" s="335">
        <v>482</v>
      </c>
    </row>
    <row r="463" ht="15" customHeight="1" spans="1:3">
      <c r="A463" s="332">
        <v>2240199</v>
      </c>
      <c r="B463" s="164" t="s">
        <v>1145</v>
      </c>
      <c r="C463" s="335">
        <v>137</v>
      </c>
    </row>
    <row r="464" ht="15" customHeight="1" spans="1:3">
      <c r="A464" s="334">
        <v>22402</v>
      </c>
      <c r="B464" s="165" t="s">
        <v>1146</v>
      </c>
      <c r="C464" s="333">
        <v>1152</v>
      </c>
    </row>
    <row r="465" ht="15" customHeight="1" spans="1:3">
      <c r="A465" s="332">
        <v>2240201</v>
      </c>
      <c r="B465" s="164" t="s">
        <v>787</v>
      </c>
      <c r="C465" s="335">
        <v>736</v>
      </c>
    </row>
    <row r="466" ht="15" customHeight="1" spans="1:3">
      <c r="A466" s="332">
        <v>2240204</v>
      </c>
      <c r="B466" s="164" t="s">
        <v>1147</v>
      </c>
      <c r="C466" s="335">
        <v>290</v>
      </c>
    </row>
    <row r="467" ht="15" customHeight="1" spans="1:3">
      <c r="A467" s="332">
        <v>2240299</v>
      </c>
      <c r="B467" s="164" t="s">
        <v>1148</v>
      </c>
      <c r="C467" s="335">
        <v>126</v>
      </c>
    </row>
    <row r="468" ht="15" customHeight="1" spans="1:3">
      <c r="A468" s="334">
        <v>22406</v>
      </c>
      <c r="B468" s="165" t="s">
        <v>1149</v>
      </c>
      <c r="C468" s="333">
        <v>1639</v>
      </c>
    </row>
    <row r="469" ht="15" customHeight="1" spans="1:3">
      <c r="A469" s="332">
        <v>2240601</v>
      </c>
      <c r="B469" s="164" t="s">
        <v>1150</v>
      </c>
      <c r="C469" s="335">
        <v>1639</v>
      </c>
    </row>
    <row r="470" spans="1:3">
      <c r="A470" s="334">
        <v>22407</v>
      </c>
      <c r="B470" s="165" t="s">
        <v>1151</v>
      </c>
      <c r="C470" s="333">
        <v>241</v>
      </c>
    </row>
    <row r="471" spans="1:3">
      <c r="A471" s="332">
        <v>2240703</v>
      </c>
      <c r="B471" s="164" t="s">
        <v>1152</v>
      </c>
      <c r="C471" s="335">
        <v>57</v>
      </c>
    </row>
    <row r="472" spans="1:3">
      <c r="A472" s="332">
        <v>2240799</v>
      </c>
      <c r="B472" s="164" t="s">
        <v>1153</v>
      </c>
      <c r="C472" s="335">
        <v>184</v>
      </c>
    </row>
    <row r="473" spans="1:3">
      <c r="A473" s="334">
        <v>227</v>
      </c>
      <c r="B473" s="165" t="s">
        <v>1154</v>
      </c>
      <c r="C473" s="333">
        <v>11000</v>
      </c>
    </row>
    <row r="474" spans="1:3">
      <c r="A474" s="334">
        <v>229</v>
      </c>
      <c r="B474" s="165" t="s">
        <v>1155</v>
      </c>
      <c r="C474" s="333">
        <f>C475</f>
        <v>3601</v>
      </c>
    </row>
    <row r="475" spans="1:3">
      <c r="A475" s="334">
        <v>22999</v>
      </c>
      <c r="B475" s="165" t="s">
        <v>1155</v>
      </c>
      <c r="C475" s="333">
        <v>3601</v>
      </c>
    </row>
    <row r="476" spans="1:3">
      <c r="A476" s="332">
        <v>2299999</v>
      </c>
      <c r="B476" s="164" t="s">
        <v>1155</v>
      </c>
      <c r="C476" s="335">
        <v>3601</v>
      </c>
    </row>
    <row r="477" spans="1:3">
      <c r="A477" s="334">
        <v>232</v>
      </c>
      <c r="B477" s="165" t="s">
        <v>1156</v>
      </c>
      <c r="C477" s="333">
        <f>C478</f>
        <v>9957</v>
      </c>
    </row>
    <row r="478" spans="1:3">
      <c r="A478" s="334">
        <v>23203</v>
      </c>
      <c r="B478" s="165" t="s">
        <v>1157</v>
      </c>
      <c r="C478" s="333">
        <v>9957</v>
      </c>
    </row>
    <row r="479" spans="1:3">
      <c r="A479" s="332">
        <v>2320301</v>
      </c>
      <c r="B479" s="164" t="s">
        <v>1158</v>
      </c>
      <c r="C479" s="335">
        <v>9414</v>
      </c>
    </row>
    <row r="480" spans="1:3">
      <c r="A480" s="332">
        <v>2320303</v>
      </c>
      <c r="B480" s="164" t="s">
        <v>1159</v>
      </c>
      <c r="C480" s="335">
        <v>331</v>
      </c>
    </row>
    <row r="481" spans="1:3">
      <c r="A481" s="332">
        <v>2320399</v>
      </c>
      <c r="B481" s="164" t="s">
        <v>1160</v>
      </c>
      <c r="C481" s="335">
        <v>212</v>
      </c>
    </row>
    <row r="482" spans="1:3">
      <c r="A482" s="334">
        <v>233</v>
      </c>
      <c r="B482" s="165" t="s">
        <v>1161</v>
      </c>
      <c r="C482" s="333">
        <v>2</v>
      </c>
    </row>
    <row r="483" spans="1:3">
      <c r="A483" s="334">
        <v>23303</v>
      </c>
      <c r="B483" s="165" t="s">
        <v>1162</v>
      </c>
      <c r="C483" s="333">
        <v>2</v>
      </c>
    </row>
    <row r="484" ht="12.75" spans="1:3">
      <c r="A484" s="336">
        <v>2330301</v>
      </c>
      <c r="B484" s="337" t="s">
        <v>1162</v>
      </c>
      <c r="C484" s="338">
        <v>2</v>
      </c>
    </row>
  </sheetData>
  <mergeCells count="1">
    <mergeCell ref="A2:C2"/>
  </mergeCells>
  <printOptions horizontalCentered="1"/>
  <pageMargins left="0.708661417322835" right="0.708661417322835" top="0.748031496062992" bottom="0.708661417322835" header="0.31496062992126" footer="0.511811023622047"/>
  <pageSetup paperSize="9" orientation="portrait"/>
  <headerFooter>
    <oddFooter>&amp;C—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D31"/>
  <sheetViews>
    <sheetView workbookViewId="0">
      <selection activeCell="L40" sqref="L40"/>
    </sheetView>
  </sheetViews>
  <sheetFormatPr defaultColWidth="9" defaultRowHeight="12.75" outlineLevelCol="3"/>
  <cols>
    <col min="1" max="1" width="33.5" style="299" customWidth="1"/>
    <col min="2" max="2" width="18.5" style="299" customWidth="1"/>
    <col min="3" max="3" width="18.8833333333333" style="299" customWidth="1"/>
    <col min="4" max="4" width="18.1333333333333" style="299" customWidth="1"/>
    <col min="5" max="16384" width="9" style="299"/>
  </cols>
  <sheetData>
    <row r="1" s="294" customFormat="1" ht="15.95" customHeight="1" spans="1:4">
      <c r="A1" s="300" t="s">
        <v>1163</v>
      </c>
      <c r="B1" s="300"/>
      <c r="C1" s="300"/>
      <c r="D1" s="300"/>
    </row>
    <row r="2" s="295" customFormat="1" ht="30" customHeight="1" spans="1:4">
      <c r="A2" s="301" t="s">
        <v>784</v>
      </c>
      <c r="B2" s="301"/>
      <c r="C2" s="301"/>
      <c r="D2" s="301"/>
    </row>
    <row r="3" s="296" customFormat="1" ht="20.1" customHeight="1" spans="1:4">
      <c r="A3" s="302" t="s">
        <v>1164</v>
      </c>
      <c r="B3" s="302"/>
      <c r="C3" s="302"/>
      <c r="D3" s="302"/>
    </row>
    <row r="4" s="297" customFormat="1" ht="21" customHeight="1" spans="1:4">
      <c r="A4" s="303"/>
      <c r="B4" s="303"/>
      <c r="C4" s="303"/>
      <c r="D4" s="304" t="s">
        <v>35</v>
      </c>
    </row>
    <row r="5" s="298" customFormat="1" ht="20.1" customHeight="1" spans="1:4">
      <c r="A5" s="305" t="s">
        <v>1165</v>
      </c>
      <c r="B5" s="306" t="s">
        <v>1166</v>
      </c>
      <c r="C5" s="306"/>
      <c r="D5" s="307"/>
    </row>
    <row r="6" s="298" customFormat="1" ht="20.1" customHeight="1" spans="1:4">
      <c r="A6" s="308"/>
      <c r="B6" s="309" t="s">
        <v>1167</v>
      </c>
      <c r="C6" s="309" t="s">
        <v>1168</v>
      </c>
      <c r="D6" s="310" t="s">
        <v>1169</v>
      </c>
    </row>
    <row r="7" ht="20.1" customHeight="1" spans="1:4">
      <c r="A7" s="311" t="s">
        <v>43</v>
      </c>
      <c r="B7" s="312">
        <f>SUM(B8:B30)</f>
        <v>959818</v>
      </c>
      <c r="C7" s="312">
        <f>SUM(C8:C29)</f>
        <v>446540</v>
      </c>
      <c r="D7" s="313">
        <f>SUM(D8:D30)</f>
        <v>513278</v>
      </c>
    </row>
    <row r="8" ht="20.1" customHeight="1" spans="1:4">
      <c r="A8" s="314" t="s">
        <v>45</v>
      </c>
      <c r="B8" s="315">
        <v>97121</v>
      </c>
      <c r="C8" s="315">
        <v>72281</v>
      </c>
      <c r="D8" s="316">
        <f>B8-C8</f>
        <v>24840</v>
      </c>
    </row>
    <row r="9" ht="20.1" customHeight="1" spans="1:4">
      <c r="A9" s="314" t="s">
        <v>47</v>
      </c>
      <c r="B9" s="315">
        <v>291</v>
      </c>
      <c r="C9" s="315">
        <v>0</v>
      </c>
      <c r="D9" s="316">
        <f t="shared" ref="D9:D29" si="0">B9-C9</f>
        <v>291</v>
      </c>
    </row>
    <row r="10" ht="20.1" customHeight="1" spans="1:4">
      <c r="A10" s="314" t="s">
        <v>49</v>
      </c>
      <c r="B10" s="315">
        <v>27686</v>
      </c>
      <c r="C10" s="315">
        <v>18813</v>
      </c>
      <c r="D10" s="316">
        <f t="shared" si="0"/>
        <v>8873</v>
      </c>
    </row>
    <row r="11" ht="20.1" customHeight="1" spans="1:4">
      <c r="A11" s="314" t="s">
        <v>51</v>
      </c>
      <c r="B11" s="315">
        <v>219746</v>
      </c>
      <c r="C11" s="315">
        <v>166265</v>
      </c>
      <c r="D11" s="316">
        <f t="shared" si="0"/>
        <v>53481</v>
      </c>
    </row>
    <row r="12" ht="20.1" customHeight="1" spans="1:4">
      <c r="A12" s="314" t="s">
        <v>53</v>
      </c>
      <c r="B12" s="315">
        <v>345</v>
      </c>
      <c r="C12" s="315">
        <v>236</v>
      </c>
      <c r="D12" s="316">
        <f t="shared" si="0"/>
        <v>109</v>
      </c>
    </row>
    <row r="13" ht="20.1" customHeight="1" spans="1:4">
      <c r="A13" s="314" t="s">
        <v>55</v>
      </c>
      <c r="B13" s="315">
        <v>7104</v>
      </c>
      <c r="C13" s="315">
        <v>2728</v>
      </c>
      <c r="D13" s="316">
        <f t="shared" si="0"/>
        <v>4376</v>
      </c>
    </row>
    <row r="14" ht="20.1" customHeight="1" spans="1:4">
      <c r="A14" s="314" t="s">
        <v>57</v>
      </c>
      <c r="B14" s="315">
        <v>168944</v>
      </c>
      <c r="C14" s="315">
        <v>95704</v>
      </c>
      <c r="D14" s="316">
        <f t="shared" si="0"/>
        <v>73240</v>
      </c>
    </row>
    <row r="15" ht="20.1" customHeight="1" spans="1:4">
      <c r="A15" s="314" t="s">
        <v>59</v>
      </c>
      <c r="B15" s="315">
        <v>83908</v>
      </c>
      <c r="C15" s="315">
        <v>40125</v>
      </c>
      <c r="D15" s="316">
        <f t="shared" si="0"/>
        <v>43783</v>
      </c>
    </row>
    <row r="16" ht="20.1" customHeight="1" spans="1:4">
      <c r="A16" s="314" t="s">
        <v>61</v>
      </c>
      <c r="B16" s="315">
        <v>23192</v>
      </c>
      <c r="C16" s="315">
        <v>1511</v>
      </c>
      <c r="D16" s="316">
        <f t="shared" si="0"/>
        <v>21681</v>
      </c>
    </row>
    <row r="17" ht="20.1" customHeight="1" spans="1:4">
      <c r="A17" s="314" t="s">
        <v>63</v>
      </c>
      <c r="B17" s="315">
        <v>23402</v>
      </c>
      <c r="C17" s="315">
        <v>4743</v>
      </c>
      <c r="D17" s="316">
        <f t="shared" si="0"/>
        <v>18659</v>
      </c>
    </row>
    <row r="18" ht="20.1" customHeight="1" spans="1:4">
      <c r="A18" s="314" t="s">
        <v>65</v>
      </c>
      <c r="B18" s="315">
        <v>104606</v>
      </c>
      <c r="C18" s="315">
        <v>9893</v>
      </c>
      <c r="D18" s="316">
        <f t="shared" si="0"/>
        <v>94713</v>
      </c>
    </row>
    <row r="19" ht="20.1" customHeight="1" spans="1:4">
      <c r="A19" s="314" t="s">
        <v>67</v>
      </c>
      <c r="B19" s="315">
        <v>36220</v>
      </c>
      <c r="C19" s="315">
        <v>5311</v>
      </c>
      <c r="D19" s="316">
        <f t="shared" si="0"/>
        <v>30909</v>
      </c>
    </row>
    <row r="20" ht="20.1" customHeight="1" spans="1:4">
      <c r="A20" s="314" t="s">
        <v>69</v>
      </c>
      <c r="B20" s="315">
        <v>43474</v>
      </c>
      <c r="C20" s="315">
        <v>1024</v>
      </c>
      <c r="D20" s="316">
        <f t="shared" si="0"/>
        <v>42450</v>
      </c>
    </row>
    <row r="21" ht="20.1" customHeight="1" spans="1:4">
      <c r="A21" s="314" t="s">
        <v>71</v>
      </c>
      <c r="B21" s="315">
        <v>532</v>
      </c>
      <c r="C21" s="315">
        <v>340</v>
      </c>
      <c r="D21" s="316">
        <f t="shared" si="0"/>
        <v>192</v>
      </c>
    </row>
    <row r="22" ht="20.1" customHeight="1" spans="1:4">
      <c r="A22" s="314" t="s">
        <v>72</v>
      </c>
      <c r="B22" s="315"/>
      <c r="C22" s="315">
        <v>0</v>
      </c>
      <c r="D22" s="316">
        <f t="shared" si="0"/>
        <v>0</v>
      </c>
    </row>
    <row r="23" ht="20.1" customHeight="1" spans="1:4">
      <c r="A23" s="314" t="s">
        <v>74</v>
      </c>
      <c r="B23" s="315">
        <v>5335</v>
      </c>
      <c r="C23" s="315">
        <v>3493</v>
      </c>
      <c r="D23" s="316">
        <f t="shared" si="0"/>
        <v>1842</v>
      </c>
    </row>
    <row r="24" ht="20.1" customHeight="1" spans="1:4">
      <c r="A24" s="314" t="s">
        <v>76</v>
      </c>
      <c r="B24" s="315">
        <v>88509</v>
      </c>
      <c r="C24" s="315">
        <v>22716</v>
      </c>
      <c r="D24" s="316">
        <f t="shared" si="0"/>
        <v>65793</v>
      </c>
    </row>
    <row r="25" ht="20.1" customHeight="1" spans="1:4">
      <c r="A25" s="314" t="s">
        <v>78</v>
      </c>
      <c r="B25" s="315"/>
      <c r="C25" s="315">
        <v>0</v>
      </c>
      <c r="D25" s="316">
        <f t="shared" si="0"/>
        <v>0</v>
      </c>
    </row>
    <row r="26" ht="20.1" customHeight="1" spans="1:4">
      <c r="A26" s="314" t="s">
        <v>80</v>
      </c>
      <c r="B26" s="315">
        <v>4843</v>
      </c>
      <c r="C26" s="317">
        <v>1357</v>
      </c>
      <c r="D26" s="316">
        <f t="shared" si="0"/>
        <v>3486</v>
      </c>
    </row>
    <row r="27" ht="20.1" customHeight="1" spans="1:4">
      <c r="A27" s="314" t="s">
        <v>82</v>
      </c>
      <c r="B27" s="315">
        <v>3601</v>
      </c>
      <c r="C27" s="318"/>
      <c r="D27" s="316">
        <f t="shared" si="0"/>
        <v>3601</v>
      </c>
    </row>
    <row r="28" ht="20.1" customHeight="1" spans="1:4">
      <c r="A28" s="314" t="s">
        <v>84</v>
      </c>
      <c r="B28" s="315">
        <v>9957</v>
      </c>
      <c r="C28" s="318"/>
      <c r="D28" s="316">
        <f t="shared" si="0"/>
        <v>9957</v>
      </c>
    </row>
    <row r="29" ht="20.1" customHeight="1" spans="1:4">
      <c r="A29" s="314" t="s">
        <v>86</v>
      </c>
      <c r="B29" s="315">
        <v>2</v>
      </c>
      <c r="C29" s="315"/>
      <c r="D29" s="316">
        <f t="shared" si="0"/>
        <v>2</v>
      </c>
    </row>
    <row r="30" ht="20.1" customHeight="1" spans="1:4">
      <c r="A30" s="319" t="s">
        <v>779</v>
      </c>
      <c r="B30" s="320">
        <f>C30+D30</f>
        <v>11000</v>
      </c>
      <c r="C30" s="321"/>
      <c r="D30" s="322">
        <v>11000</v>
      </c>
    </row>
    <row r="31" ht="45.75" customHeight="1" spans="1:4">
      <c r="A31" s="323" t="s">
        <v>1170</v>
      </c>
      <c r="B31" s="324"/>
      <c r="C31" s="324"/>
      <c r="D31" s="324"/>
    </row>
  </sheetData>
  <mergeCells count="7">
    <mergeCell ref="A1:D1"/>
    <mergeCell ref="A2:D2"/>
    <mergeCell ref="A3:D3"/>
    <mergeCell ref="A4:C4"/>
    <mergeCell ref="B5:D5"/>
    <mergeCell ref="A31:D31"/>
    <mergeCell ref="A5:A6"/>
  </mergeCells>
  <printOptions horizontalCentered="1"/>
  <pageMargins left="0.708661417322835" right="0.708661417322835" top="0.748031496062992" bottom="0.708661417322835" header="0.31496062992126" footer="0.511811023622047"/>
  <pageSetup paperSize="9" orientation="portrait"/>
  <headerFooter>
    <oddFooter>&amp;C—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E58"/>
  <sheetViews>
    <sheetView showZeros="0" workbookViewId="0">
      <selection activeCell="L40" sqref="L40"/>
    </sheetView>
  </sheetViews>
  <sheetFormatPr defaultColWidth="21.5" defaultRowHeight="21.95" customHeight="1" outlineLevelCol="4"/>
  <cols>
    <col min="1" max="1" width="55.6333333333333" style="275" customWidth="1"/>
    <col min="2" max="2" width="29.25" style="275" customWidth="1"/>
    <col min="3" max="16384" width="21.5" style="275"/>
  </cols>
  <sheetData>
    <row r="1" s="70" customFormat="1" ht="15.95" customHeight="1" spans="1:5">
      <c r="A1" s="125" t="s">
        <v>1171</v>
      </c>
      <c r="B1" s="125"/>
    </row>
    <row r="2" s="272" customFormat="1" ht="30" customHeight="1" spans="1:5">
      <c r="A2" s="126" t="s">
        <v>1172</v>
      </c>
      <c r="B2" s="126"/>
    </row>
    <row r="3" s="273" customFormat="1" ht="20.1" customHeight="1" spans="1:5">
      <c r="A3" s="276" t="s">
        <v>1173</v>
      </c>
      <c r="B3" s="276"/>
    </row>
    <row r="4" s="274" customFormat="1" customHeight="1" spans="1:5">
      <c r="A4" s="277"/>
      <c r="B4" s="278" t="s">
        <v>35</v>
      </c>
      <c r="C4" s="279"/>
    </row>
    <row r="5" ht="19.35" customHeight="1" spans="1:5">
      <c r="A5" s="249" t="s">
        <v>1174</v>
      </c>
      <c r="B5" s="252" t="s">
        <v>1166</v>
      </c>
    </row>
    <row r="6" s="74" customFormat="1" ht="19.35" customHeight="1" spans="1:5">
      <c r="A6" s="280" t="s">
        <v>1175</v>
      </c>
      <c r="B6" s="281">
        <f>SUM(B7:B57)/2</f>
        <v>446540.4599</v>
      </c>
      <c r="E6" s="282"/>
    </row>
    <row r="7" s="74" customFormat="1" ht="19.35" customHeight="1" spans="1:5">
      <c r="A7" s="283" t="s">
        <v>1176</v>
      </c>
      <c r="B7" s="281">
        <f>SUM(B8:B11)</f>
        <v>64753</v>
      </c>
    </row>
    <row r="8" s="74" customFormat="1" ht="19.35" customHeight="1" spans="1:5">
      <c r="A8" s="284" t="s">
        <v>1177</v>
      </c>
      <c r="B8" s="285">
        <v>45716</v>
      </c>
    </row>
    <row r="9" s="74" customFormat="1" ht="19.35" customHeight="1" spans="1:5">
      <c r="A9" s="284" t="s">
        <v>1178</v>
      </c>
      <c r="B9" s="285">
        <v>13258</v>
      </c>
      <c r="D9" s="286"/>
    </row>
    <row r="10" s="74" customFormat="1" ht="19.35" customHeight="1" spans="1:5">
      <c r="A10" s="284" t="s">
        <v>1179</v>
      </c>
      <c r="B10" s="285">
        <v>5313</v>
      </c>
      <c r="D10" s="287"/>
    </row>
    <row r="11" s="74" customFormat="1" ht="19.35" customHeight="1" spans="1:5">
      <c r="A11" s="284" t="s">
        <v>1180</v>
      </c>
      <c r="B11" s="285">
        <v>466</v>
      </c>
    </row>
    <row r="12" s="74" customFormat="1" ht="19.35" customHeight="1" spans="1:5">
      <c r="A12" s="283" t="s">
        <v>1181</v>
      </c>
      <c r="B12" s="281">
        <f>SUM(B13:B22)</f>
        <v>16500</v>
      </c>
    </row>
    <row r="13" s="74" customFormat="1" ht="19.35" customHeight="1" spans="1:5">
      <c r="A13" s="284" t="s">
        <v>1182</v>
      </c>
      <c r="B13" s="285">
        <v>11197</v>
      </c>
    </row>
    <row r="14" s="74" customFormat="1" ht="19.35" customHeight="1" spans="1:5">
      <c r="A14" s="284" t="s">
        <v>1183</v>
      </c>
      <c r="B14" s="285">
        <v>175</v>
      </c>
    </row>
    <row r="15" s="74" customFormat="1" ht="19.35" customHeight="1" spans="1:5">
      <c r="A15" s="284" t="s">
        <v>1184</v>
      </c>
      <c r="B15" s="285">
        <v>337</v>
      </c>
    </row>
    <row r="16" s="74" customFormat="1" ht="19.35" customHeight="1" spans="1:5">
      <c r="A16" s="284" t="s">
        <v>1185</v>
      </c>
      <c r="B16" s="285">
        <v>0</v>
      </c>
    </row>
    <row r="17" s="74" customFormat="1" ht="19.35" customHeight="1" spans="1:2">
      <c r="A17" s="284" t="s">
        <v>1186</v>
      </c>
      <c r="B17" s="285">
        <v>1334</v>
      </c>
    </row>
    <row r="18" s="74" customFormat="1" ht="19.35" customHeight="1" spans="1:2">
      <c r="A18" s="284" t="s">
        <v>1187</v>
      </c>
      <c r="B18" s="285">
        <v>288</v>
      </c>
    </row>
    <row r="19" s="74" customFormat="1" ht="19.35" customHeight="1" spans="1:2">
      <c r="A19" s="284" t="s">
        <v>1188</v>
      </c>
      <c r="B19" s="285">
        <v>0</v>
      </c>
    </row>
    <row r="20" s="74" customFormat="1" ht="19.35" customHeight="1" spans="1:2">
      <c r="A20" s="284" t="s">
        <v>1189</v>
      </c>
      <c r="B20" s="285">
        <v>765</v>
      </c>
    </row>
    <row r="21" s="74" customFormat="1" ht="19.35" customHeight="1" spans="1:2">
      <c r="A21" s="284" t="s">
        <v>1190</v>
      </c>
      <c r="B21" s="285">
        <v>449</v>
      </c>
    </row>
    <row r="22" s="74" customFormat="1" ht="19.35" customHeight="1" spans="1:2">
      <c r="A22" s="284" t="s">
        <v>1191</v>
      </c>
      <c r="B22" s="285">
        <v>1955</v>
      </c>
    </row>
    <row r="23" s="74" customFormat="1" ht="19.35" customHeight="1" spans="1:2">
      <c r="A23" s="283" t="s">
        <v>1192</v>
      </c>
      <c r="B23" s="281">
        <f>SUM(B24:B30)</f>
        <v>244</v>
      </c>
    </row>
    <row r="24" s="74" customFormat="1" ht="19.35" customHeight="1" spans="1:2">
      <c r="A24" s="284" t="s">
        <v>1193</v>
      </c>
      <c r="B24" s="288">
        <v>0</v>
      </c>
    </row>
    <row r="25" s="74" customFormat="1" ht="19.35" customHeight="1" spans="1:2">
      <c r="A25" s="284" t="s">
        <v>1194</v>
      </c>
      <c r="B25" s="288">
        <v>0</v>
      </c>
    </row>
    <row r="26" s="74" customFormat="1" ht="19.35" customHeight="1" spans="1:2">
      <c r="A26" s="284" t="s">
        <v>1195</v>
      </c>
      <c r="B26" s="285">
        <v>50</v>
      </c>
    </row>
    <row r="27" s="74" customFormat="1" ht="19.35" customHeight="1" spans="1:2">
      <c r="A27" s="284" t="s">
        <v>1196</v>
      </c>
      <c r="B27" s="288">
        <v>0</v>
      </c>
    </row>
    <row r="28" s="74" customFormat="1" ht="19.35" customHeight="1" spans="1:2">
      <c r="A28" s="284" t="s">
        <v>1197</v>
      </c>
      <c r="B28" s="285">
        <v>194</v>
      </c>
    </row>
    <row r="29" s="74" customFormat="1" ht="19.35" customHeight="1" spans="1:2">
      <c r="A29" s="284" t="s">
        <v>1198</v>
      </c>
      <c r="B29" s="285">
        <v>0</v>
      </c>
    </row>
    <row r="30" s="74" customFormat="1" ht="19.35" customHeight="1" spans="1:2">
      <c r="A30" s="284" t="s">
        <v>1199</v>
      </c>
      <c r="B30" s="289">
        <v>0</v>
      </c>
    </row>
    <row r="31" s="74" customFormat="1" ht="19.35" customHeight="1" spans="1:2">
      <c r="A31" s="283" t="s">
        <v>1200</v>
      </c>
      <c r="B31" s="285"/>
    </row>
    <row r="32" s="74" customFormat="1" ht="19.35" customHeight="1" spans="1:2">
      <c r="A32" s="284" t="s">
        <v>1193</v>
      </c>
      <c r="B32" s="288"/>
    </row>
    <row r="33" s="74" customFormat="1" ht="19.35" customHeight="1" spans="1:2">
      <c r="A33" s="284" t="s">
        <v>1194</v>
      </c>
      <c r="B33" s="288"/>
    </row>
    <row r="34" s="74" customFormat="1" ht="19.35" customHeight="1" spans="1:2">
      <c r="A34" s="284" t="s">
        <v>1195</v>
      </c>
      <c r="B34" s="288"/>
    </row>
    <row r="35" s="74" customFormat="1" ht="19.35" customHeight="1" spans="1:2">
      <c r="A35" s="284" t="s">
        <v>1197</v>
      </c>
      <c r="B35" s="285"/>
    </row>
    <row r="36" s="74" customFormat="1" ht="19.35" customHeight="1" spans="1:2">
      <c r="A36" s="284" t="s">
        <v>1198</v>
      </c>
      <c r="B36" s="288"/>
    </row>
    <row r="37" s="74" customFormat="1" ht="19.35" customHeight="1" spans="1:2">
      <c r="A37" s="284" t="s">
        <v>1199</v>
      </c>
      <c r="B37" s="288"/>
    </row>
    <row r="38" s="74" customFormat="1" ht="19.35" customHeight="1" spans="1:2">
      <c r="A38" s="283" t="s">
        <v>1201</v>
      </c>
      <c r="B38" s="281">
        <f>SUM(B39:B41)</f>
        <v>332063</v>
      </c>
    </row>
    <row r="39" s="74" customFormat="1" ht="19.35" customHeight="1" spans="1:2">
      <c r="A39" s="284" t="s">
        <v>1202</v>
      </c>
      <c r="B39" s="285">
        <v>319922</v>
      </c>
    </row>
    <row r="40" s="74" customFormat="1" ht="19.35" customHeight="1" spans="1:2">
      <c r="A40" s="284" t="s">
        <v>1203</v>
      </c>
      <c r="B40" s="290">
        <v>12141</v>
      </c>
    </row>
    <row r="41" s="74" customFormat="1" ht="19.35" customHeight="1" spans="1:2">
      <c r="A41" s="284" t="s">
        <v>1204</v>
      </c>
      <c r="B41" s="288"/>
    </row>
    <row r="42" s="74" customFormat="1" ht="19.35" customHeight="1" spans="1:2">
      <c r="A42" s="283" t="s">
        <v>1205</v>
      </c>
      <c r="B42" s="281">
        <f>SUM(B43:B44)</f>
        <v>63.4599</v>
      </c>
    </row>
    <row r="43" s="74" customFormat="1" ht="19.35" customHeight="1" spans="1:2">
      <c r="A43" s="284" t="s">
        <v>1206</v>
      </c>
      <c r="B43" s="290">
        <v>63.4599</v>
      </c>
    </row>
    <row r="44" s="74" customFormat="1" ht="19.35" customHeight="1" spans="1:2">
      <c r="A44" s="284" t="s">
        <v>1207</v>
      </c>
      <c r="B44" s="288"/>
    </row>
    <row r="45" s="74" customFormat="1" ht="19.35" customHeight="1" spans="1:2">
      <c r="A45" s="283" t="s">
        <v>1208</v>
      </c>
      <c r="B45" s="281"/>
    </row>
    <row r="46" s="74" customFormat="1" ht="19.35" customHeight="1" spans="1:2">
      <c r="A46" s="284" t="s">
        <v>1209</v>
      </c>
      <c r="B46" s="288"/>
    </row>
    <row r="47" s="74" customFormat="1" ht="19.35" customHeight="1" spans="1:2">
      <c r="A47" s="284" t="s">
        <v>1210</v>
      </c>
      <c r="B47" s="288"/>
    </row>
    <row r="48" s="74" customFormat="1" ht="19.35" customHeight="1" spans="1:2">
      <c r="A48" s="284" t="s">
        <v>1211</v>
      </c>
      <c r="B48" s="288"/>
    </row>
    <row r="49" s="74" customFormat="1" ht="19.35" customHeight="1" spans="1:2">
      <c r="A49" s="283" t="s">
        <v>1212</v>
      </c>
      <c r="B49" s="288"/>
    </row>
    <row r="50" s="74" customFormat="1" ht="19.35" customHeight="1" spans="1:2">
      <c r="A50" s="284" t="s">
        <v>1213</v>
      </c>
      <c r="B50" s="288"/>
    </row>
    <row r="51" s="74" customFormat="1" ht="19.35" customHeight="1" spans="1:2">
      <c r="A51" s="284" t="s">
        <v>1214</v>
      </c>
      <c r="B51" s="288"/>
    </row>
    <row r="52" s="74" customFormat="1" ht="19.35" customHeight="1" spans="1:2">
      <c r="A52" s="283" t="s">
        <v>1215</v>
      </c>
      <c r="B52" s="281">
        <f>SUM(B53:B57)</f>
        <v>32917</v>
      </c>
    </row>
    <row r="53" s="74" customFormat="1" ht="19.35" customHeight="1" spans="1:2">
      <c r="A53" s="284" t="s">
        <v>1216</v>
      </c>
      <c r="B53" s="285">
        <v>32238</v>
      </c>
    </row>
    <row r="54" s="74" customFormat="1" ht="19.35" customHeight="1" spans="1:2">
      <c r="A54" s="284" t="s">
        <v>1217</v>
      </c>
      <c r="B54" s="288">
        <v>0</v>
      </c>
    </row>
    <row r="55" s="74" customFormat="1" ht="19.35" customHeight="1" spans="1:2">
      <c r="A55" s="284" t="s">
        <v>1218</v>
      </c>
      <c r="B55" s="288">
        <v>0</v>
      </c>
    </row>
    <row r="56" s="74" customFormat="1" ht="19.35" customHeight="1" spans="1:2">
      <c r="A56" s="284" t="s">
        <v>1219</v>
      </c>
      <c r="B56" s="285">
        <v>172</v>
      </c>
    </row>
    <row r="57" s="74" customFormat="1" ht="19.35" customHeight="1" spans="1:2">
      <c r="A57" s="291" t="s">
        <v>1220</v>
      </c>
      <c r="B57" s="292">
        <v>507</v>
      </c>
    </row>
    <row r="58" ht="30" customHeight="1" spans="1:2">
      <c r="A58" s="293" t="s">
        <v>1221</v>
      </c>
      <c r="B58" s="293"/>
    </row>
  </sheetData>
  <mergeCells count="4">
    <mergeCell ref="A1:B1"/>
    <mergeCell ref="A2:B2"/>
    <mergeCell ref="A3:B3"/>
    <mergeCell ref="A58:B58"/>
  </mergeCells>
  <printOptions horizontalCentered="1"/>
  <pageMargins left="0.708661417322835" right="0.708661417322835" top="0.748031496062992" bottom="0.708661417322835" header="0.31496062992126" footer="0.511811023622047"/>
  <pageSetup paperSize="9" orientation="portrait"/>
  <headerFooter>
    <oddFooter>&amp;C—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D51"/>
  <sheetViews>
    <sheetView workbookViewId="0">
      <selection activeCell="L40" sqref="L40"/>
    </sheetView>
  </sheetViews>
  <sheetFormatPr defaultColWidth="9" defaultRowHeight="12" outlineLevelCol="3"/>
  <cols>
    <col min="1" max="1" width="40.8833333333333" style="243" customWidth="1"/>
    <col min="2" max="2" width="10" style="244" customWidth="1"/>
    <col min="3" max="3" width="23.8833333333333" style="245" customWidth="1"/>
    <col min="4" max="4" width="10" style="246" customWidth="1"/>
    <col min="5" max="16384" width="9" style="245"/>
  </cols>
  <sheetData>
    <row r="1" s="239" customFormat="1" ht="15.95" customHeight="1" spans="1:4">
      <c r="A1" s="219" t="s">
        <v>1222</v>
      </c>
      <c r="B1" s="219"/>
      <c r="C1" s="219"/>
      <c r="D1" s="219"/>
    </row>
    <row r="2" s="240" customFormat="1" ht="30" customHeight="1" spans="1:4">
      <c r="A2" s="220" t="s">
        <v>1223</v>
      </c>
      <c r="B2" s="220"/>
      <c r="C2" s="220"/>
      <c r="D2" s="220"/>
    </row>
    <row r="3" s="241" customFormat="1" ht="20.1" customHeight="1" spans="1:4">
      <c r="A3" s="247"/>
      <c r="B3" s="248"/>
      <c r="D3" s="222" t="s">
        <v>35</v>
      </c>
    </row>
    <row r="4" s="242" customFormat="1" ht="24.4" customHeight="1" spans="1:4">
      <c r="A4" s="249" t="s">
        <v>503</v>
      </c>
      <c r="B4" s="250" t="s">
        <v>633</v>
      </c>
      <c r="C4" s="251" t="s">
        <v>505</v>
      </c>
      <c r="D4" s="252" t="s">
        <v>633</v>
      </c>
    </row>
    <row r="5" ht="24.4" customHeight="1" spans="1:4">
      <c r="A5" s="253" t="s">
        <v>506</v>
      </c>
      <c r="B5" s="254">
        <f>B6+B32</f>
        <v>506376</v>
      </c>
      <c r="C5" s="255" t="s">
        <v>1224</v>
      </c>
      <c r="D5" s="256">
        <v>74197</v>
      </c>
    </row>
    <row r="6" ht="24.4" customHeight="1" spans="1:4">
      <c r="A6" s="226" t="s">
        <v>508</v>
      </c>
      <c r="B6" s="254">
        <f>SUM(B7:B31)</f>
        <v>414900</v>
      </c>
      <c r="C6" s="257" t="s">
        <v>509</v>
      </c>
      <c r="D6" s="256">
        <v>74197</v>
      </c>
    </row>
    <row r="7" ht="24.4" customHeight="1" spans="1:4">
      <c r="A7" s="258" t="s">
        <v>1225</v>
      </c>
      <c r="B7" s="259">
        <v>1028</v>
      </c>
      <c r="C7" s="260" t="s">
        <v>511</v>
      </c>
      <c r="D7" s="261">
        <v>60973</v>
      </c>
    </row>
    <row r="8" ht="24.4" customHeight="1" spans="1:4">
      <c r="A8" s="258" t="s">
        <v>1226</v>
      </c>
      <c r="B8" s="259">
        <v>2490</v>
      </c>
      <c r="C8" s="257" t="s">
        <v>513</v>
      </c>
      <c r="D8" s="261">
        <v>13224</v>
      </c>
    </row>
    <row r="9" ht="24.4" customHeight="1" spans="1:4">
      <c r="A9" s="258" t="s">
        <v>1227</v>
      </c>
      <c r="B9" s="259">
        <v>482</v>
      </c>
      <c r="C9" s="257" t="s">
        <v>515</v>
      </c>
      <c r="D9" s="262"/>
    </row>
    <row r="10" ht="24.4" customHeight="1" spans="1:4">
      <c r="A10" s="258" t="s">
        <v>1228</v>
      </c>
      <c r="B10" s="259">
        <v>2420</v>
      </c>
      <c r="C10" s="257" t="s">
        <v>517</v>
      </c>
      <c r="D10" s="262"/>
    </row>
    <row r="11" ht="24.4" customHeight="1" spans="1:4">
      <c r="A11" s="258" t="s">
        <v>1229</v>
      </c>
      <c r="B11" s="259">
        <v>106427</v>
      </c>
      <c r="C11" s="257"/>
      <c r="D11" s="262"/>
    </row>
    <row r="12" ht="24.4" customHeight="1" spans="1:4">
      <c r="A12" s="258" t="s">
        <v>1230</v>
      </c>
      <c r="B12" s="259">
        <v>59777</v>
      </c>
      <c r="C12" s="257"/>
      <c r="D12" s="262"/>
    </row>
    <row r="13" ht="24.4" customHeight="1" spans="1:4">
      <c r="A13" s="258" t="s">
        <v>1231</v>
      </c>
      <c r="B13" s="259">
        <v>22961</v>
      </c>
      <c r="C13" s="257"/>
      <c r="D13" s="262"/>
    </row>
    <row r="14" ht="24.4" customHeight="1" spans="1:4">
      <c r="A14" s="258" t="s">
        <v>1232</v>
      </c>
      <c r="B14" s="259">
        <v>8115</v>
      </c>
      <c r="C14" s="257"/>
      <c r="D14" s="263"/>
    </row>
    <row r="15" ht="24.4" customHeight="1" spans="1:4">
      <c r="A15" s="258" t="s">
        <v>1233</v>
      </c>
      <c r="B15" s="259">
        <v>2643</v>
      </c>
      <c r="C15" s="257"/>
      <c r="D15" s="263"/>
    </row>
    <row r="16" ht="24.4" customHeight="1" spans="1:4">
      <c r="A16" s="258" t="s">
        <v>1234</v>
      </c>
      <c r="B16" s="259">
        <v>25538</v>
      </c>
      <c r="C16" s="264"/>
      <c r="D16" s="265"/>
    </row>
    <row r="17" ht="24.4" customHeight="1" spans="1:4">
      <c r="A17" s="258" t="s">
        <v>1235</v>
      </c>
      <c r="B17" s="259">
        <v>28188</v>
      </c>
      <c r="C17" s="257"/>
      <c r="D17" s="262"/>
    </row>
    <row r="18" ht="24.4" customHeight="1" spans="1:4">
      <c r="A18" s="258" t="s">
        <v>1236</v>
      </c>
      <c r="B18" s="259">
        <v>369</v>
      </c>
      <c r="C18" s="264"/>
      <c r="D18" s="265"/>
    </row>
    <row r="19" ht="24.4" customHeight="1" spans="1:4">
      <c r="A19" s="258" t="s">
        <v>1237</v>
      </c>
      <c r="B19" s="259">
        <v>15132</v>
      </c>
      <c r="C19" s="264"/>
      <c r="D19" s="265"/>
    </row>
    <row r="20" ht="24.4" customHeight="1" spans="1:4">
      <c r="A20" s="258" t="s">
        <v>1238</v>
      </c>
      <c r="B20" s="259">
        <v>2968</v>
      </c>
      <c r="C20" s="264"/>
      <c r="D20" s="265"/>
    </row>
    <row r="21" ht="24.4" customHeight="1" spans="1:4">
      <c r="A21" s="258" t="s">
        <v>1239</v>
      </c>
      <c r="B21" s="259">
        <v>35523</v>
      </c>
      <c r="C21" s="264"/>
      <c r="D21" s="265"/>
    </row>
    <row r="22" ht="24.4" customHeight="1" spans="1:4">
      <c r="A22" s="258" t="s">
        <v>1240</v>
      </c>
      <c r="B22" s="259"/>
      <c r="C22" s="264"/>
      <c r="D22" s="265"/>
    </row>
    <row r="23" ht="24.4" customHeight="1" spans="1:4">
      <c r="A23" s="258" t="s">
        <v>1241</v>
      </c>
      <c r="B23" s="259">
        <v>1476</v>
      </c>
      <c r="C23" s="264"/>
      <c r="D23" s="265"/>
    </row>
    <row r="24" ht="24.4" customHeight="1" spans="1:4">
      <c r="A24" s="258" t="s">
        <v>1242</v>
      </c>
      <c r="B24" s="259">
        <v>19296</v>
      </c>
      <c r="C24" s="264"/>
      <c r="D24" s="265"/>
    </row>
    <row r="25" ht="24.4" customHeight="1" spans="1:4">
      <c r="A25" s="258" t="s">
        <v>1243</v>
      </c>
      <c r="B25" s="259">
        <v>30067</v>
      </c>
      <c r="C25" s="264"/>
      <c r="D25" s="265"/>
    </row>
    <row r="26" ht="24.4" customHeight="1" spans="1:4">
      <c r="A26" s="258" t="s">
        <v>1244</v>
      </c>
      <c r="B26" s="259">
        <v>1806</v>
      </c>
      <c r="C26" s="264"/>
      <c r="D26" s="265"/>
    </row>
    <row r="27" ht="24.4" customHeight="1" spans="1:4">
      <c r="A27" s="258" t="s">
        <v>1245</v>
      </c>
      <c r="B27" s="259">
        <v>25410</v>
      </c>
      <c r="C27" s="264"/>
      <c r="D27" s="265"/>
    </row>
    <row r="28" ht="24.4" customHeight="1" spans="1:4">
      <c r="A28" s="258" t="s">
        <v>1246</v>
      </c>
      <c r="B28" s="259">
        <v>17738</v>
      </c>
      <c r="C28" s="264"/>
      <c r="D28" s="265"/>
    </row>
    <row r="29" ht="24.4" customHeight="1" spans="1:4">
      <c r="A29" s="258" t="s">
        <v>1247</v>
      </c>
      <c r="B29" s="259">
        <v>4672</v>
      </c>
      <c r="C29" s="264"/>
      <c r="D29" s="265"/>
    </row>
    <row r="30" ht="24.4" customHeight="1" spans="1:4">
      <c r="A30" s="258" t="s">
        <v>1248</v>
      </c>
      <c r="B30" s="259">
        <v>109</v>
      </c>
      <c r="C30" s="264"/>
      <c r="D30" s="265"/>
    </row>
    <row r="31" ht="24.4" customHeight="1" spans="1:4">
      <c r="A31" s="258" t="s">
        <v>1249</v>
      </c>
      <c r="B31" s="259">
        <v>265</v>
      </c>
      <c r="C31" s="257" t="s">
        <v>539</v>
      </c>
      <c r="D31" s="262"/>
    </row>
    <row r="32" ht="24.4" customHeight="1" spans="1:4">
      <c r="A32" s="226" t="s">
        <v>540</v>
      </c>
      <c r="B32" s="266">
        <f>SUM(B33:B50)</f>
        <v>91476</v>
      </c>
      <c r="C32" s="257" t="s">
        <v>541</v>
      </c>
      <c r="D32" s="262"/>
    </row>
    <row r="33" ht="24.4" customHeight="1" spans="1:4">
      <c r="A33" s="226" t="s">
        <v>1250</v>
      </c>
      <c r="B33" s="259">
        <v>13</v>
      </c>
      <c r="C33" s="257" t="s">
        <v>543</v>
      </c>
      <c r="D33" s="262"/>
    </row>
    <row r="34" ht="24.4" customHeight="1" spans="1:4">
      <c r="A34" s="226" t="s">
        <v>1251</v>
      </c>
      <c r="B34" s="259">
        <v>1016</v>
      </c>
      <c r="C34" s="257" t="s">
        <v>544</v>
      </c>
      <c r="D34" s="262"/>
    </row>
    <row r="35" ht="24.4" customHeight="1" spans="1:4">
      <c r="A35" s="226" t="s">
        <v>1252</v>
      </c>
      <c r="B35" s="259">
        <v>36426</v>
      </c>
      <c r="C35" s="257" t="s">
        <v>546</v>
      </c>
      <c r="D35" s="262"/>
    </row>
    <row r="36" ht="24.4" customHeight="1" spans="1:4">
      <c r="A36" s="226" t="s">
        <v>1253</v>
      </c>
      <c r="B36" s="259">
        <v>707</v>
      </c>
      <c r="C36" s="257" t="s">
        <v>548</v>
      </c>
      <c r="D36" s="262"/>
    </row>
    <row r="37" ht="24.4" customHeight="1" spans="1:4">
      <c r="A37" s="226" t="s">
        <v>1254</v>
      </c>
      <c r="B37" s="259">
        <v>1686</v>
      </c>
      <c r="C37" s="257" t="s">
        <v>550</v>
      </c>
      <c r="D37" s="262"/>
    </row>
    <row r="38" ht="24.4" customHeight="1" spans="1:4">
      <c r="A38" s="226" t="s">
        <v>1255</v>
      </c>
      <c r="B38" s="259">
        <v>8176</v>
      </c>
      <c r="C38" s="257" t="s">
        <v>1256</v>
      </c>
      <c r="D38" s="262"/>
    </row>
    <row r="39" ht="24.4" customHeight="1" spans="1:4">
      <c r="A39" s="226" t="s">
        <v>1257</v>
      </c>
      <c r="B39" s="259">
        <v>750</v>
      </c>
      <c r="C39" s="257" t="s">
        <v>554</v>
      </c>
      <c r="D39" s="262"/>
    </row>
    <row r="40" ht="24.4" customHeight="1" spans="1:4">
      <c r="A40" s="226" t="s">
        <v>1258</v>
      </c>
      <c r="B40" s="259">
        <v>70</v>
      </c>
      <c r="C40" s="257" t="s">
        <v>556</v>
      </c>
      <c r="D40" s="262"/>
    </row>
    <row r="41" ht="24.4" customHeight="1" spans="1:4">
      <c r="A41" s="226" t="s">
        <v>1259</v>
      </c>
      <c r="B41" s="259">
        <v>500</v>
      </c>
      <c r="C41" s="257" t="s">
        <v>558</v>
      </c>
      <c r="D41" s="262"/>
    </row>
    <row r="42" ht="24.4" customHeight="1" spans="1:4">
      <c r="A42" s="226" t="s">
        <v>1260</v>
      </c>
      <c r="B42" s="259">
        <v>41132</v>
      </c>
      <c r="C42" s="257" t="s">
        <v>560</v>
      </c>
      <c r="D42" s="262"/>
    </row>
    <row r="43" ht="24.4" customHeight="1" spans="1:4">
      <c r="A43" s="226" t="s">
        <v>1261</v>
      </c>
      <c r="B43" s="259">
        <v>1000</v>
      </c>
      <c r="C43" s="257" t="s">
        <v>1262</v>
      </c>
      <c r="D43" s="262"/>
    </row>
    <row r="44" ht="24.4" customHeight="1" spans="1:4">
      <c r="A44" s="226"/>
      <c r="B44" s="259"/>
      <c r="C44" s="257" t="s">
        <v>564</v>
      </c>
      <c r="D44" s="262"/>
    </row>
    <row r="45" ht="24.4" customHeight="1" spans="1:4">
      <c r="A45" s="226"/>
      <c r="B45" s="259"/>
      <c r="C45" s="257" t="s">
        <v>566</v>
      </c>
      <c r="D45" s="262"/>
    </row>
    <row r="46" ht="24.4" customHeight="1" spans="1:4">
      <c r="A46" s="226"/>
      <c r="B46" s="259"/>
      <c r="C46" s="257" t="s">
        <v>568</v>
      </c>
      <c r="D46" s="262"/>
    </row>
    <row r="47" ht="24.4" customHeight="1" spans="1:4">
      <c r="A47" s="226"/>
      <c r="B47" s="259"/>
      <c r="C47" s="257" t="s">
        <v>570</v>
      </c>
      <c r="D47" s="262"/>
    </row>
    <row r="48" ht="24.4" customHeight="1" spans="1:4">
      <c r="A48" s="226"/>
      <c r="B48" s="259"/>
      <c r="C48" s="257" t="s">
        <v>572</v>
      </c>
      <c r="D48" s="262"/>
    </row>
    <row r="49" ht="24.4" customHeight="1" spans="1:4">
      <c r="A49" s="226"/>
      <c r="B49" s="259"/>
      <c r="C49" s="257" t="s">
        <v>574</v>
      </c>
      <c r="D49" s="262"/>
    </row>
    <row r="50" ht="24.4" customHeight="1" spans="1:4">
      <c r="A50" s="267"/>
      <c r="B50" s="268"/>
      <c r="C50" s="269" t="s">
        <v>576</v>
      </c>
      <c r="D50" s="270"/>
    </row>
    <row r="51" ht="24" customHeight="1" spans="1:4">
      <c r="A51" s="271" t="s">
        <v>1263</v>
      </c>
      <c r="B51" s="271"/>
      <c r="C51" s="271"/>
      <c r="D51" s="271"/>
    </row>
  </sheetData>
  <mergeCells count="3">
    <mergeCell ref="A1:D1"/>
    <mergeCell ref="A2:D2"/>
    <mergeCell ref="A51:D51"/>
  </mergeCells>
  <printOptions horizontalCentered="1"/>
  <pageMargins left="0.708661417322835" right="0.708661417322835" top="0.748031496062992" bottom="0.708661417322835" header="0.31496062992126" footer="0.511811023622047"/>
  <pageSetup paperSize="9" orientation="portrait"/>
  <headerFooter>
    <oddFooter>&amp;C— &amp;P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2:N30"/>
  <sheetViews>
    <sheetView workbookViewId="0">
      <selection activeCell="A25" sqref="A25"/>
    </sheetView>
  </sheetViews>
  <sheetFormatPr defaultColWidth="9" defaultRowHeight="38.1" customHeight="1"/>
  <cols>
    <col min="1" max="1" width="90.75" style="631" customWidth="1"/>
    <col min="2" max="16384" width="9" style="631"/>
  </cols>
  <sheetData>
    <row r="2" customHeight="1" spans="1:14">
      <c r="A2" s="632" t="s">
        <v>5</v>
      </c>
    </row>
    <row r="4" ht="41.1" customHeight="1" spans="1:14">
      <c r="A4" s="633" t="s">
        <v>6</v>
      </c>
      <c r="B4" s="634"/>
      <c r="C4" s="634"/>
    </row>
    <row r="5" ht="41.1" customHeight="1" spans="1:14">
      <c r="A5" s="633" t="s">
        <v>7</v>
      </c>
      <c r="B5" s="634"/>
      <c r="C5" s="634"/>
    </row>
    <row r="6" ht="41.1" customHeight="1" spans="1:14">
      <c r="A6" s="633" t="s">
        <v>8</v>
      </c>
      <c r="B6" s="634"/>
      <c r="C6" s="634"/>
    </row>
    <row r="7" ht="41.1" customHeight="1" spans="1:14">
      <c r="A7" s="633" t="s">
        <v>9</v>
      </c>
      <c r="B7" s="634"/>
      <c r="C7" s="634"/>
    </row>
    <row r="8" ht="41.1" customHeight="1" spans="1:14">
      <c r="A8" s="633" t="s">
        <v>10</v>
      </c>
      <c r="B8" s="634"/>
      <c r="C8" s="634"/>
    </row>
    <row r="9" ht="41.1" customHeight="1" spans="1:14">
      <c r="A9" s="633" t="s">
        <v>11</v>
      </c>
      <c r="B9" s="634"/>
      <c r="C9" s="634"/>
    </row>
    <row r="10" ht="41.1" customHeight="1" spans="1:14">
      <c r="A10" s="633" t="s">
        <v>12</v>
      </c>
      <c r="B10" s="634"/>
      <c r="C10" s="634"/>
    </row>
    <row r="11" ht="41.1" customHeight="1" spans="1:14">
      <c r="A11" s="633" t="s">
        <v>13</v>
      </c>
      <c r="B11" s="634"/>
      <c r="C11" s="634"/>
    </row>
    <row r="12" ht="41.1" customHeight="1" spans="1:14">
      <c r="A12" s="633" t="s">
        <v>14</v>
      </c>
      <c r="B12" s="634"/>
      <c r="C12" s="634"/>
    </row>
    <row r="13" ht="41.1" customHeight="1" spans="1:14">
      <c r="A13" s="633" t="s">
        <v>15</v>
      </c>
      <c r="B13" s="634"/>
      <c r="C13" s="634"/>
    </row>
    <row r="14" ht="41.1" customHeight="1" spans="1:14">
      <c r="A14" s="633" t="s">
        <v>16</v>
      </c>
      <c r="B14" s="634"/>
      <c r="C14" s="634"/>
      <c r="N14" s="634"/>
    </row>
    <row r="15" ht="41.1" customHeight="1" spans="1:14">
      <c r="A15" s="633" t="s">
        <v>17</v>
      </c>
      <c r="B15" s="634"/>
      <c r="C15" s="634"/>
    </row>
    <row r="16" ht="41.1" customHeight="1" spans="1:14">
      <c r="A16" s="633" t="s">
        <v>18</v>
      </c>
      <c r="B16" s="634"/>
      <c r="C16" s="634"/>
    </row>
    <row r="17" ht="41.1" customHeight="1" spans="1:3">
      <c r="A17" s="633" t="s">
        <v>19</v>
      </c>
      <c r="B17" s="634"/>
      <c r="C17" s="634"/>
    </row>
    <row r="18" ht="41.1" customHeight="1" spans="1:3">
      <c r="A18" s="633" t="s">
        <v>20</v>
      </c>
      <c r="B18" s="634"/>
      <c r="C18" s="634"/>
    </row>
    <row r="19" ht="41.1" customHeight="1" spans="1:3">
      <c r="A19" s="633" t="s">
        <v>21</v>
      </c>
      <c r="B19" s="634"/>
      <c r="C19" s="634"/>
    </row>
    <row r="20" ht="41.1" customHeight="1" spans="1:3">
      <c r="A20" s="633" t="s">
        <v>22</v>
      </c>
      <c r="B20" s="634"/>
      <c r="C20" s="634"/>
    </row>
    <row r="21" ht="41.1" customHeight="1" spans="1:3">
      <c r="A21" s="633" t="s">
        <v>23</v>
      </c>
      <c r="B21" s="634"/>
      <c r="C21" s="634"/>
    </row>
    <row r="22" ht="41.1" customHeight="1" spans="1:3">
      <c r="A22" s="633" t="s">
        <v>24</v>
      </c>
      <c r="B22" s="634"/>
      <c r="C22" s="634"/>
    </row>
    <row r="23" ht="41.1" customHeight="1" spans="1:3">
      <c r="A23" s="633" t="s">
        <v>25</v>
      </c>
      <c r="B23" s="634"/>
      <c r="C23" s="634"/>
    </row>
    <row r="24" ht="41.1" customHeight="1" spans="1:3">
      <c r="A24" s="633" t="s">
        <v>26</v>
      </c>
      <c r="B24" s="634"/>
      <c r="C24" s="634"/>
    </row>
    <row r="25" ht="41.1" customHeight="1" spans="1:3">
      <c r="A25" s="633" t="s">
        <v>27</v>
      </c>
      <c r="B25" s="634"/>
      <c r="C25" s="634"/>
    </row>
    <row r="26" ht="41.1" customHeight="1" spans="1:3">
      <c r="A26" s="633" t="s">
        <v>28</v>
      </c>
      <c r="B26" s="634"/>
      <c r="C26" s="634"/>
    </row>
    <row r="27" ht="41.1" customHeight="1" spans="1:3">
      <c r="A27" s="633" t="s">
        <v>29</v>
      </c>
      <c r="B27" s="634"/>
      <c r="C27" s="634"/>
    </row>
    <row r="28" ht="41.1" customHeight="1" spans="1:3">
      <c r="A28" s="633" t="s">
        <v>30</v>
      </c>
      <c r="B28" s="634"/>
      <c r="C28" s="634"/>
    </row>
    <row r="29" ht="41.1" customHeight="1" spans="1:3">
      <c r="A29" s="633" t="s">
        <v>31</v>
      </c>
      <c r="B29" s="634"/>
      <c r="C29" s="634"/>
    </row>
    <row r="30" ht="41.1" customHeight="1" spans="1:3">
      <c r="A30" s="633" t="s">
        <v>32</v>
      </c>
      <c r="B30" s="634"/>
      <c r="C30" s="634"/>
    </row>
  </sheetData>
  <pageMargins left="0.75" right="0.75" top="1" bottom="1" header="0.5" footer="0.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C47"/>
  <sheetViews>
    <sheetView workbookViewId="0">
      <selection activeCell="L40" sqref="L40"/>
    </sheetView>
  </sheetViews>
  <sheetFormatPr defaultColWidth="9" defaultRowHeight="12" outlineLevelCol="2"/>
  <cols>
    <col min="1" max="1" width="16.5" style="218" customWidth="1"/>
    <col min="2" max="2" width="40.5" style="218" customWidth="1"/>
    <col min="3" max="3" width="32" style="218" customWidth="1"/>
    <col min="4" max="16384" width="9" style="218"/>
  </cols>
  <sheetData>
    <row r="1" s="70" customFormat="1" ht="15.95" customHeight="1" spans="1:3">
      <c r="A1" s="219" t="s">
        <v>1264</v>
      </c>
      <c r="B1" s="219"/>
      <c r="C1" s="219"/>
    </row>
    <row r="2" s="71" customFormat="1" ht="30" customHeight="1" spans="1:3">
      <c r="A2" s="220" t="s">
        <v>1265</v>
      </c>
      <c r="B2" s="220"/>
      <c r="C2" s="220"/>
    </row>
    <row r="3" s="215" customFormat="1" ht="20.1" customHeight="1" spans="1:3">
      <c r="A3" s="221"/>
      <c r="B3" s="222" t="s">
        <v>1266</v>
      </c>
      <c r="C3" s="128" t="s">
        <v>35</v>
      </c>
    </row>
    <row r="4" s="216" customFormat="1" ht="15" customHeight="1" spans="1:3">
      <c r="A4" s="223" t="s">
        <v>581</v>
      </c>
      <c r="B4" s="224" t="s">
        <v>632</v>
      </c>
      <c r="C4" s="225" t="s">
        <v>633</v>
      </c>
    </row>
    <row r="5" s="217" customFormat="1" ht="15" customHeight="1" spans="1:3">
      <c r="A5" s="226"/>
      <c r="B5" s="227" t="s">
        <v>634</v>
      </c>
      <c r="C5" s="228">
        <f>SUM(C6:C47)</f>
        <v>74197</v>
      </c>
    </row>
    <row r="6" s="217" customFormat="1" ht="15" customHeight="1" spans="1:3">
      <c r="A6" s="229">
        <v>1</v>
      </c>
      <c r="B6" s="230" t="s">
        <v>587</v>
      </c>
      <c r="C6" s="231">
        <v>1492</v>
      </c>
    </row>
    <row r="7" s="217" customFormat="1" ht="15" customHeight="1" spans="1:3">
      <c r="A7" s="232">
        <v>2</v>
      </c>
      <c r="B7" s="233" t="s">
        <v>588</v>
      </c>
      <c r="C7" s="231">
        <v>732</v>
      </c>
    </row>
    <row r="8" s="217" customFormat="1" ht="15" customHeight="1" spans="1:3">
      <c r="A8" s="229">
        <v>3</v>
      </c>
      <c r="B8" s="233" t="s">
        <v>589</v>
      </c>
      <c r="C8" s="231">
        <v>2218</v>
      </c>
    </row>
    <row r="9" ht="15" customHeight="1" spans="1:3">
      <c r="A9" s="232">
        <v>4</v>
      </c>
      <c r="B9" s="233" t="s">
        <v>590</v>
      </c>
      <c r="C9" s="231">
        <v>1484</v>
      </c>
    </row>
    <row r="10" s="217" customFormat="1" ht="15" customHeight="1" spans="1:3">
      <c r="A10" s="229">
        <v>5</v>
      </c>
      <c r="B10" s="233" t="s">
        <v>591</v>
      </c>
      <c r="C10" s="231">
        <v>1119</v>
      </c>
    </row>
    <row r="11" ht="15" customHeight="1" spans="1:3">
      <c r="A11" s="232">
        <v>6</v>
      </c>
      <c r="B11" s="233" t="s">
        <v>592</v>
      </c>
      <c r="C11" s="231">
        <v>1561</v>
      </c>
    </row>
    <row r="12" ht="15" customHeight="1" spans="1:3">
      <c r="A12" s="229">
        <v>7</v>
      </c>
      <c r="B12" s="233" t="s">
        <v>593</v>
      </c>
      <c r="C12" s="231">
        <v>1795</v>
      </c>
    </row>
    <row r="13" ht="15" customHeight="1" spans="1:3">
      <c r="A13" s="232">
        <v>8</v>
      </c>
      <c r="B13" s="233" t="s">
        <v>594</v>
      </c>
      <c r="C13" s="231">
        <v>1734</v>
      </c>
    </row>
    <row r="14" ht="15" customHeight="1" spans="1:3">
      <c r="A14" s="229">
        <v>9</v>
      </c>
      <c r="B14" s="233" t="s">
        <v>595</v>
      </c>
      <c r="C14" s="231">
        <v>1558</v>
      </c>
    </row>
    <row r="15" ht="15" customHeight="1" spans="1:3">
      <c r="A15" s="232">
        <v>10</v>
      </c>
      <c r="B15" s="233" t="s">
        <v>596</v>
      </c>
      <c r="C15" s="231">
        <v>3654</v>
      </c>
    </row>
    <row r="16" ht="15" customHeight="1" spans="1:3">
      <c r="A16" s="229">
        <v>11</v>
      </c>
      <c r="B16" s="233" t="s">
        <v>597</v>
      </c>
      <c r="C16" s="231">
        <v>2416</v>
      </c>
    </row>
    <row r="17" ht="15" customHeight="1" spans="1:3">
      <c r="A17" s="232">
        <v>12</v>
      </c>
      <c r="B17" s="233" t="s">
        <v>598</v>
      </c>
      <c r="C17" s="231">
        <v>1183</v>
      </c>
    </row>
    <row r="18" s="217" customFormat="1" ht="15" customHeight="1" spans="1:3">
      <c r="A18" s="229">
        <v>13</v>
      </c>
      <c r="B18" s="233" t="s">
        <v>599</v>
      </c>
      <c r="C18" s="231">
        <v>1957</v>
      </c>
    </row>
    <row r="19" s="217" customFormat="1" ht="15" customHeight="1" spans="1:3">
      <c r="A19" s="232">
        <v>14</v>
      </c>
      <c r="B19" s="233" t="s">
        <v>600</v>
      </c>
      <c r="C19" s="231">
        <v>2378</v>
      </c>
    </row>
    <row r="20" s="217" customFormat="1" ht="15" customHeight="1" spans="1:3">
      <c r="A20" s="229">
        <v>15</v>
      </c>
      <c r="B20" s="233" t="s">
        <v>601</v>
      </c>
      <c r="C20" s="231">
        <v>1531</v>
      </c>
    </row>
    <row r="21" s="217" customFormat="1" ht="15" customHeight="1" spans="1:3">
      <c r="A21" s="232">
        <v>16</v>
      </c>
      <c r="B21" s="233" t="s">
        <v>602</v>
      </c>
      <c r="C21" s="231">
        <v>1569</v>
      </c>
    </row>
    <row r="22" s="217" customFormat="1" ht="15" customHeight="1" spans="1:3">
      <c r="A22" s="229">
        <v>17</v>
      </c>
      <c r="B22" s="233" t="s">
        <v>603</v>
      </c>
      <c r="C22" s="231">
        <v>1127</v>
      </c>
    </row>
    <row r="23" s="217" customFormat="1" ht="15" customHeight="1" spans="1:3">
      <c r="A23" s="232">
        <v>18</v>
      </c>
      <c r="B23" s="233" t="s">
        <v>604</v>
      </c>
      <c r="C23" s="231">
        <v>1781</v>
      </c>
    </row>
    <row r="24" s="217" customFormat="1" ht="15" customHeight="1" spans="1:3">
      <c r="A24" s="229">
        <v>19</v>
      </c>
      <c r="B24" s="233" t="s">
        <v>605</v>
      </c>
      <c r="C24" s="231">
        <v>1586</v>
      </c>
    </row>
    <row r="25" s="217" customFormat="1" ht="15" customHeight="1" spans="1:3">
      <c r="A25" s="232">
        <v>20</v>
      </c>
      <c r="B25" s="233" t="s">
        <v>606</v>
      </c>
      <c r="C25" s="231">
        <v>1219</v>
      </c>
    </row>
    <row r="26" s="217" customFormat="1" ht="15" customHeight="1" spans="1:3">
      <c r="A26" s="229">
        <v>21</v>
      </c>
      <c r="B26" s="233" t="s">
        <v>607</v>
      </c>
      <c r="C26" s="231">
        <v>1411</v>
      </c>
    </row>
    <row r="27" s="217" customFormat="1" ht="15" customHeight="1" spans="1:3">
      <c r="A27" s="232">
        <v>22</v>
      </c>
      <c r="B27" s="233" t="s">
        <v>608</v>
      </c>
      <c r="C27" s="231">
        <v>1186</v>
      </c>
    </row>
    <row r="28" s="217" customFormat="1" ht="15" customHeight="1" spans="1:3">
      <c r="A28" s="229">
        <v>23</v>
      </c>
      <c r="B28" s="233" t="s">
        <v>609</v>
      </c>
      <c r="C28" s="231">
        <v>1749</v>
      </c>
    </row>
    <row r="29" s="217" customFormat="1" ht="15" customHeight="1" spans="1:3">
      <c r="A29" s="232">
        <v>24</v>
      </c>
      <c r="B29" s="233" t="s">
        <v>610</v>
      </c>
      <c r="C29" s="231">
        <v>1477</v>
      </c>
    </row>
    <row r="30" s="217" customFormat="1" ht="15" customHeight="1" spans="1:3">
      <c r="A30" s="229">
        <v>25</v>
      </c>
      <c r="B30" s="233" t="s">
        <v>611</v>
      </c>
      <c r="C30" s="231">
        <v>1249</v>
      </c>
    </row>
    <row r="31" s="217" customFormat="1" ht="15" customHeight="1" spans="1:3">
      <c r="A31" s="232">
        <v>26</v>
      </c>
      <c r="B31" s="233" t="s">
        <v>612</v>
      </c>
      <c r="C31" s="231">
        <v>3994</v>
      </c>
    </row>
    <row r="32" s="217" customFormat="1" ht="15" customHeight="1" spans="1:3">
      <c r="A32" s="229">
        <v>27</v>
      </c>
      <c r="B32" s="234" t="s">
        <v>613</v>
      </c>
      <c r="C32" s="231">
        <v>1762</v>
      </c>
    </row>
    <row r="33" s="217" customFormat="1" ht="15" customHeight="1" spans="1:3">
      <c r="A33" s="232">
        <v>28</v>
      </c>
      <c r="B33" s="233" t="s">
        <v>614</v>
      </c>
      <c r="C33" s="231">
        <v>1672</v>
      </c>
    </row>
    <row r="34" s="217" customFormat="1" ht="15" customHeight="1" spans="1:3">
      <c r="A34" s="229">
        <v>29</v>
      </c>
      <c r="B34" s="233" t="s">
        <v>615</v>
      </c>
      <c r="C34" s="231">
        <v>1179</v>
      </c>
    </row>
    <row r="35" s="217" customFormat="1" ht="15" customHeight="1" spans="1:3">
      <c r="A35" s="232">
        <v>30</v>
      </c>
      <c r="B35" s="233" t="s">
        <v>616</v>
      </c>
      <c r="C35" s="231">
        <v>1141</v>
      </c>
    </row>
    <row r="36" s="217" customFormat="1" ht="15" customHeight="1" spans="1:3">
      <c r="A36" s="229">
        <v>31</v>
      </c>
      <c r="B36" s="233" t="s">
        <v>617</v>
      </c>
      <c r="C36" s="231">
        <v>4258</v>
      </c>
    </row>
    <row r="37" s="217" customFormat="1" ht="15" customHeight="1" spans="1:3">
      <c r="A37" s="232">
        <v>32</v>
      </c>
      <c r="B37" s="233" t="s">
        <v>618</v>
      </c>
      <c r="C37" s="231">
        <v>1523</v>
      </c>
    </row>
    <row r="38" s="217" customFormat="1" ht="15" customHeight="1" spans="1:3">
      <c r="A38" s="229">
        <v>33</v>
      </c>
      <c r="B38" s="233" t="s">
        <v>619</v>
      </c>
      <c r="C38" s="231">
        <v>1378</v>
      </c>
    </row>
    <row r="39" s="217" customFormat="1" ht="15" customHeight="1" spans="1:3">
      <c r="A39" s="232">
        <v>34</v>
      </c>
      <c r="B39" s="233" t="s">
        <v>620</v>
      </c>
      <c r="C39" s="231">
        <v>1524</v>
      </c>
    </row>
    <row r="40" s="217" customFormat="1" ht="15" customHeight="1" spans="1:3">
      <c r="A40" s="229">
        <v>35</v>
      </c>
      <c r="B40" s="233" t="s">
        <v>621</v>
      </c>
      <c r="C40" s="231">
        <v>2693</v>
      </c>
    </row>
    <row r="41" s="217" customFormat="1" ht="15" customHeight="1" spans="1:3">
      <c r="A41" s="232">
        <v>36</v>
      </c>
      <c r="B41" s="233" t="s">
        <v>622</v>
      </c>
      <c r="C41" s="231">
        <v>1438</v>
      </c>
    </row>
    <row r="42" s="217" customFormat="1" ht="15" customHeight="1" spans="1:3">
      <c r="A42" s="229">
        <v>37</v>
      </c>
      <c r="B42" s="233" t="s">
        <v>623</v>
      </c>
      <c r="C42" s="231">
        <v>1746</v>
      </c>
    </row>
    <row r="43" s="217" customFormat="1" ht="15" customHeight="1" spans="1:3">
      <c r="A43" s="232">
        <v>38</v>
      </c>
      <c r="B43" s="233" t="s">
        <v>624</v>
      </c>
      <c r="C43" s="231">
        <v>1657</v>
      </c>
    </row>
    <row r="44" s="217" customFormat="1" ht="15" customHeight="1" spans="1:3">
      <c r="A44" s="229">
        <v>39</v>
      </c>
      <c r="B44" s="235" t="s">
        <v>625</v>
      </c>
      <c r="C44" s="231">
        <v>1744</v>
      </c>
    </row>
    <row r="45" s="217" customFormat="1" ht="15" customHeight="1" spans="1:3">
      <c r="A45" s="232">
        <v>40</v>
      </c>
      <c r="B45" s="233" t="s">
        <v>626</v>
      </c>
      <c r="C45" s="231">
        <v>1208</v>
      </c>
    </row>
    <row r="46" s="217" customFormat="1" ht="15" customHeight="1" spans="1:3">
      <c r="A46" s="229">
        <v>41</v>
      </c>
      <c r="B46" s="233" t="s">
        <v>627</v>
      </c>
      <c r="C46" s="231">
        <v>2728</v>
      </c>
    </row>
    <row r="47" s="217" customFormat="1" ht="15" customHeight="1" spans="1:3">
      <c r="A47" s="236">
        <v>42</v>
      </c>
      <c r="B47" s="237" t="s">
        <v>628</v>
      </c>
      <c r="C47" s="238">
        <v>1386</v>
      </c>
    </row>
  </sheetData>
  <mergeCells count="2">
    <mergeCell ref="A1:C1"/>
    <mergeCell ref="A2:C2"/>
  </mergeCells>
  <printOptions horizontalCentered="1"/>
  <pageMargins left="0.708661417322835" right="0.708661417322835" top="0.748031496062992" bottom="0.708661417322835" header="0.31496062992126" footer="0.511811023622047"/>
  <pageSetup paperSize="9" orientation="portrait"/>
  <headerFooter>
    <oddFooter>&amp;C— &amp;P —</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J21"/>
  <sheetViews>
    <sheetView workbookViewId="0">
      <selection activeCell="L40" sqref="L40"/>
    </sheetView>
  </sheetViews>
  <sheetFormatPr defaultColWidth="8.88333333333333" defaultRowHeight="22.15" customHeight="1"/>
  <cols>
    <col min="1" max="1" width="24.8833333333333" style="40" customWidth="1"/>
    <col min="2" max="2" width="10.6333333333333" style="40" hidden="1" customWidth="1"/>
    <col min="3" max="3" width="12.6333333333333" style="40" customWidth="1"/>
    <col min="4" max="4" width="8.75" style="173" customWidth="1"/>
    <col min="5" max="5" width="19.75" style="40" customWidth="1"/>
    <col min="6" max="6" width="10.6333333333333" style="40" hidden="1" customWidth="1"/>
    <col min="7" max="7" width="13" style="40" customWidth="1"/>
    <col min="8" max="8" width="10.1333333333333" style="174" customWidth="1"/>
    <col min="9" max="9" width="8.88333333333333" style="40"/>
    <col min="10" max="10" width="9.38333333333333" style="40" customWidth="1"/>
    <col min="11" max="16384" width="8.88333333333333" style="40"/>
  </cols>
  <sheetData>
    <row r="1" s="168" customFormat="1" ht="15.95" customHeight="1" spans="1:10">
      <c r="A1" s="168" t="s">
        <v>1267</v>
      </c>
      <c r="H1" s="175"/>
    </row>
    <row r="2" s="169" customFormat="1" ht="30" customHeight="1" spans="1:10">
      <c r="A2" s="176" t="s">
        <v>1268</v>
      </c>
      <c r="B2" s="176"/>
      <c r="C2" s="176"/>
      <c r="D2" s="176"/>
      <c r="E2" s="176"/>
      <c r="F2" s="176"/>
      <c r="G2" s="176"/>
      <c r="H2" s="176"/>
    </row>
    <row r="3" s="170" customFormat="1" ht="20.1" customHeight="1" spans="1:10">
      <c r="D3" s="177"/>
      <c r="F3" s="178" t="s">
        <v>35</v>
      </c>
      <c r="G3" s="178"/>
      <c r="H3" s="178"/>
    </row>
    <row r="4" s="171" customFormat="1" ht="30" customHeight="1" spans="1:10">
      <c r="A4" s="179" t="s">
        <v>36</v>
      </c>
      <c r="B4" s="180" t="s">
        <v>1269</v>
      </c>
      <c r="C4" s="180" t="s">
        <v>778</v>
      </c>
      <c r="D4" s="180" t="s">
        <v>1270</v>
      </c>
      <c r="E4" s="181" t="s">
        <v>40</v>
      </c>
      <c r="F4" s="180" t="s">
        <v>1269</v>
      </c>
      <c r="G4" s="180" t="s">
        <v>778</v>
      </c>
      <c r="H4" s="182" t="s">
        <v>1270</v>
      </c>
    </row>
    <row r="5" s="172" customFormat="1" ht="30" customHeight="1" spans="1:10">
      <c r="A5" s="183" t="s">
        <v>41</v>
      </c>
      <c r="B5" s="184">
        <f>B6+B17</f>
        <v>733186</v>
      </c>
      <c r="C5" s="184">
        <f>C6+C17</f>
        <v>399265</v>
      </c>
      <c r="D5" s="185">
        <f>(C5-B5)/B5*100</f>
        <v>-45.5438319880631</v>
      </c>
      <c r="E5" s="186" t="s">
        <v>41</v>
      </c>
      <c r="F5" s="187">
        <f>F6+F17</f>
        <v>733186</v>
      </c>
      <c r="G5" s="187">
        <f>G6+G17</f>
        <v>399265</v>
      </c>
      <c r="H5" s="188">
        <f>(G5-F5)/F5*100</f>
        <v>-45.5438319880631</v>
      </c>
      <c r="J5" s="189"/>
    </row>
    <row r="6" s="172" customFormat="1" ht="30" customHeight="1" spans="1:10">
      <c r="A6" s="190" t="s">
        <v>637</v>
      </c>
      <c r="B6" s="184">
        <f>SUM(B7:B12)</f>
        <v>140158</v>
      </c>
      <c r="C6" s="184">
        <f>SUM(C7:C12)</f>
        <v>155000</v>
      </c>
      <c r="D6" s="185">
        <f t="shared" ref="D6:D20" si="0">(C6-B6)/B6*100</f>
        <v>10.5894775895775</v>
      </c>
      <c r="E6" s="191" t="s">
        <v>638</v>
      </c>
      <c r="F6" s="187">
        <f>SUM(F7:F16)</f>
        <v>390944</v>
      </c>
      <c r="G6" s="187">
        <f>SUM(G7:G16)</f>
        <v>246665</v>
      </c>
      <c r="H6" s="188">
        <f t="shared" ref="H6:H21" si="1">(G6-F6)/F6*100</f>
        <v>-36.9052856675125</v>
      </c>
      <c r="J6" s="189"/>
    </row>
    <row r="7" ht="30" customHeight="1" spans="1:10">
      <c r="A7" s="192" t="s">
        <v>639</v>
      </c>
      <c r="B7" s="193"/>
      <c r="C7" s="194"/>
      <c r="D7" s="195"/>
      <c r="E7" s="196" t="s">
        <v>640</v>
      </c>
      <c r="F7" s="197">
        <v>76</v>
      </c>
      <c r="G7" s="197">
        <v>24</v>
      </c>
      <c r="H7" s="198">
        <f t="shared" si="1"/>
        <v>-68.4210526315789</v>
      </c>
    </row>
    <row r="8" ht="30" customHeight="1" spans="1:10">
      <c r="A8" s="192" t="s">
        <v>641</v>
      </c>
      <c r="B8" s="193"/>
      <c r="C8" s="194"/>
      <c r="D8" s="195"/>
      <c r="E8" s="196" t="s">
        <v>642</v>
      </c>
      <c r="F8" s="199">
        <v>5190</v>
      </c>
      <c r="G8" s="200">
        <v>22930</v>
      </c>
      <c r="H8" s="198">
        <f t="shared" si="1"/>
        <v>341.811175337187</v>
      </c>
    </row>
    <row r="9" ht="30" customHeight="1" spans="1:10">
      <c r="A9" s="192" t="s">
        <v>643</v>
      </c>
      <c r="B9" s="193">
        <v>75895</v>
      </c>
      <c r="C9" s="194">
        <v>78000</v>
      </c>
      <c r="D9" s="195">
        <f t="shared" si="0"/>
        <v>2.77356874629422</v>
      </c>
      <c r="E9" s="196" t="s">
        <v>644</v>
      </c>
      <c r="F9" s="199">
        <v>99333</v>
      </c>
      <c r="G9" s="201">
        <v>50238</v>
      </c>
      <c r="H9" s="198">
        <f t="shared" si="1"/>
        <v>-49.4246624988674</v>
      </c>
    </row>
    <row r="10" ht="30" customHeight="1" spans="1:10">
      <c r="A10" s="192" t="s">
        <v>645</v>
      </c>
      <c r="B10" s="193">
        <v>2573</v>
      </c>
      <c r="C10" s="200">
        <v>3000</v>
      </c>
      <c r="D10" s="195">
        <f t="shared" si="0"/>
        <v>16.5954139137194</v>
      </c>
      <c r="E10" s="202" t="s">
        <v>646</v>
      </c>
      <c r="F10" s="199">
        <v>66326</v>
      </c>
      <c r="G10" s="201">
        <v>26796</v>
      </c>
      <c r="H10" s="198">
        <f t="shared" si="1"/>
        <v>-59.5995537195067</v>
      </c>
    </row>
    <row r="11" ht="30" customHeight="1" spans="1:10">
      <c r="A11" s="203" t="s">
        <v>647</v>
      </c>
      <c r="B11" s="193">
        <v>2291</v>
      </c>
      <c r="C11" s="200">
        <v>2000</v>
      </c>
      <c r="D11" s="195">
        <f t="shared" si="0"/>
        <v>-12.7018769096464</v>
      </c>
      <c r="E11" s="202" t="s">
        <v>648</v>
      </c>
      <c r="F11" s="199">
        <v>50668</v>
      </c>
      <c r="G11" s="201">
        <v>49511</v>
      </c>
      <c r="H11" s="198">
        <f t="shared" si="1"/>
        <v>-2.28349253967001</v>
      </c>
    </row>
    <row r="12" ht="30" customHeight="1" spans="1:10">
      <c r="A12" s="203" t="s">
        <v>1271</v>
      </c>
      <c r="B12" s="193">
        <v>59399</v>
      </c>
      <c r="C12" s="200">
        <v>72000</v>
      </c>
      <c r="D12" s="195">
        <f t="shared" si="0"/>
        <v>21.2141618545767</v>
      </c>
      <c r="E12" s="202" t="s">
        <v>650</v>
      </c>
      <c r="F12" s="199">
        <v>2033</v>
      </c>
      <c r="G12" s="201">
        <v>2085</v>
      </c>
      <c r="H12" s="198">
        <f t="shared" si="1"/>
        <v>2.55779636005903</v>
      </c>
    </row>
    <row r="13" ht="30" customHeight="1" spans="1:10">
      <c r="A13" s="204"/>
      <c r="B13" s="193"/>
      <c r="C13" s="200"/>
      <c r="D13" s="195"/>
      <c r="E13" s="196" t="s">
        <v>651</v>
      </c>
      <c r="F13" s="199">
        <v>90</v>
      </c>
      <c r="G13" s="201"/>
      <c r="H13" s="198">
        <f t="shared" si="1"/>
        <v>-100</v>
      </c>
    </row>
    <row r="14" s="172" customFormat="1" ht="30" customHeight="1" spans="1:10">
      <c r="A14" s="204"/>
      <c r="B14" s="193"/>
      <c r="C14" s="200"/>
      <c r="D14" s="185"/>
      <c r="E14" s="196" t="s">
        <v>652</v>
      </c>
      <c r="F14" s="199">
        <v>100750</v>
      </c>
      <c r="G14" s="200">
        <v>27939</v>
      </c>
      <c r="H14" s="198">
        <f t="shared" si="1"/>
        <v>-72.2689826302729</v>
      </c>
    </row>
    <row r="15" ht="30" customHeight="1" spans="1:10">
      <c r="A15" s="204"/>
      <c r="B15" s="193"/>
      <c r="C15" s="200"/>
      <c r="D15" s="185"/>
      <c r="E15" s="196" t="s">
        <v>653</v>
      </c>
      <c r="F15" s="199">
        <v>66471</v>
      </c>
      <c r="G15" s="200">
        <v>67134</v>
      </c>
      <c r="H15" s="198">
        <f t="shared" si="1"/>
        <v>0.997427449564472</v>
      </c>
    </row>
    <row r="16" ht="30" customHeight="1" spans="1:10">
      <c r="A16" s="204"/>
      <c r="B16" s="193"/>
      <c r="C16" s="200"/>
      <c r="D16" s="185"/>
      <c r="E16" s="196" t="s">
        <v>654</v>
      </c>
      <c r="F16" s="199">
        <v>7</v>
      </c>
      <c r="G16" s="200">
        <v>8</v>
      </c>
      <c r="H16" s="198">
        <f t="shared" si="1"/>
        <v>14.2857142857143</v>
      </c>
    </row>
    <row r="17" ht="30" customHeight="1" spans="1:8">
      <c r="A17" s="205" t="s">
        <v>655</v>
      </c>
      <c r="B17" s="184">
        <f>SUM(B18:B21)</f>
        <v>593028</v>
      </c>
      <c r="C17" s="184">
        <f>SUM(C18:C21)</f>
        <v>244265</v>
      </c>
      <c r="D17" s="185">
        <f t="shared" si="0"/>
        <v>-58.8105452019129</v>
      </c>
      <c r="E17" s="191" t="s">
        <v>656</v>
      </c>
      <c r="F17" s="187">
        <f>SUM(F18:F21)</f>
        <v>342242</v>
      </c>
      <c r="G17" s="187">
        <f>SUM(G18:G21)</f>
        <v>152600</v>
      </c>
      <c r="H17" s="188">
        <f t="shared" si="1"/>
        <v>-55.4116677672524</v>
      </c>
    </row>
    <row r="18" ht="30" customHeight="1" spans="1:8">
      <c r="A18" s="206" t="s">
        <v>657</v>
      </c>
      <c r="B18" s="207">
        <v>154809</v>
      </c>
      <c r="C18" s="207">
        <v>8641</v>
      </c>
      <c r="D18" s="195">
        <f t="shared" si="0"/>
        <v>-94.4182831747508</v>
      </c>
      <c r="E18" s="196" t="s">
        <v>658</v>
      </c>
      <c r="F18" s="197">
        <v>7749</v>
      </c>
      <c r="G18" s="207">
        <v>3900</v>
      </c>
      <c r="H18" s="198">
        <f t="shared" si="1"/>
        <v>-49.6709252806814</v>
      </c>
    </row>
    <row r="19" ht="30" customHeight="1" spans="1:8">
      <c r="A19" s="208" t="s">
        <v>659</v>
      </c>
      <c r="B19" s="207">
        <v>284670</v>
      </c>
      <c r="C19" s="207">
        <v>87030</v>
      </c>
      <c r="D19" s="195">
        <f t="shared" si="0"/>
        <v>-69.4277584571609</v>
      </c>
      <c r="E19" s="196" t="s">
        <v>660</v>
      </c>
      <c r="F19" s="197">
        <v>156900</v>
      </c>
      <c r="G19" s="207">
        <v>96700</v>
      </c>
      <c r="H19" s="198">
        <f t="shared" si="1"/>
        <v>-38.3683875079669</v>
      </c>
    </row>
    <row r="20" customHeight="1" spans="1:8">
      <c r="A20" s="208" t="s">
        <v>661</v>
      </c>
      <c r="B20" s="207">
        <v>153549</v>
      </c>
      <c r="C20" s="207">
        <v>148594</v>
      </c>
      <c r="D20" s="195">
        <f t="shared" si="0"/>
        <v>-3.22698291750516</v>
      </c>
      <c r="E20" s="196" t="s">
        <v>662</v>
      </c>
      <c r="F20" s="197">
        <v>29000</v>
      </c>
      <c r="G20" s="207">
        <v>52000</v>
      </c>
      <c r="H20" s="198">
        <f t="shared" si="1"/>
        <v>79.3103448275862</v>
      </c>
    </row>
    <row r="21" customHeight="1" spans="1:8">
      <c r="A21" s="209" t="s">
        <v>663</v>
      </c>
      <c r="B21" s="210"/>
      <c r="C21" s="211"/>
      <c r="D21" s="212"/>
      <c r="E21" s="213" t="s">
        <v>664</v>
      </c>
      <c r="F21" s="211">
        <v>148593</v>
      </c>
      <c r="G21" s="211"/>
      <c r="H21" s="214">
        <f t="shared" si="1"/>
        <v>-100</v>
      </c>
    </row>
  </sheetData>
  <mergeCells count="2">
    <mergeCell ref="A2:H2"/>
    <mergeCell ref="F3:H3"/>
  </mergeCells>
  <printOptions horizontalCentered="1"/>
  <pageMargins left="0.708661417322835" right="0.708661417322835" top="0.748031496062992" bottom="0.708661417322835" header="0.31496062992126" footer="0.511811023622047"/>
  <pageSetup paperSize="9" scale="95" orientation="portrait"/>
  <headerFooter>
    <oddFooter>&amp;C— &amp;P —</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M68"/>
  <sheetViews>
    <sheetView tabSelected="1" workbookViewId="0">
      <selection activeCell="B10" sqref="B10"/>
    </sheetView>
  </sheetViews>
  <sheetFormatPr defaultColWidth="9" defaultRowHeight="12"/>
  <cols>
    <col min="1" max="1" width="13.6333333333333" style="154" customWidth="1"/>
    <col min="2" max="2" width="52.6333333333333" style="155" customWidth="1"/>
    <col min="3" max="3" width="17.1333333333333" style="156" customWidth="1"/>
    <col min="4" max="16384" width="9" style="155"/>
  </cols>
  <sheetData>
    <row r="1" s="149" customFormat="1" ht="15.95" customHeight="1" spans="1:3">
      <c r="A1" s="149" t="s">
        <v>1272</v>
      </c>
      <c r="B1" s="157"/>
      <c r="C1" s="157"/>
    </row>
    <row r="2" s="150" customFormat="1" ht="30" customHeight="1" spans="1:3">
      <c r="A2" s="158" t="s">
        <v>1273</v>
      </c>
      <c r="B2" s="158"/>
      <c r="C2" s="158"/>
    </row>
    <row r="3" s="151" customFormat="1" ht="20.1" customHeight="1" spans="1:3">
      <c r="A3" s="159"/>
      <c r="B3" s="160"/>
      <c r="C3" s="161" t="s">
        <v>35</v>
      </c>
    </row>
    <row r="4" s="152" customFormat="1" ht="20.1" customHeight="1" spans="1:3">
      <c r="A4" s="162" t="s">
        <v>105</v>
      </c>
      <c r="B4" s="163" t="s">
        <v>505</v>
      </c>
      <c r="C4" s="163" t="s">
        <v>1166</v>
      </c>
    </row>
    <row r="5" ht="20.1" customHeight="1" spans="1:3">
      <c r="A5" s="164"/>
      <c r="B5" s="165" t="s">
        <v>668</v>
      </c>
      <c r="C5" s="166">
        <v>246665</v>
      </c>
    </row>
    <row r="6" ht="20.1" customHeight="1" spans="1:3">
      <c r="A6" s="164">
        <v>207</v>
      </c>
      <c r="B6" s="165" t="s">
        <v>886</v>
      </c>
      <c r="C6" s="166">
        <v>24</v>
      </c>
    </row>
    <row r="7" ht="20.1" customHeight="1" spans="1:3">
      <c r="A7" s="164">
        <v>20709</v>
      </c>
      <c r="B7" s="165" t="s">
        <v>669</v>
      </c>
      <c r="C7" s="166">
        <v>24</v>
      </c>
    </row>
    <row r="8" ht="20.1" customHeight="1" spans="1:3">
      <c r="A8" s="164">
        <v>2070904</v>
      </c>
      <c r="B8" s="164" t="s">
        <v>1274</v>
      </c>
      <c r="C8" s="166">
        <v>24</v>
      </c>
    </row>
    <row r="9" ht="20.1" customHeight="1" spans="1:3">
      <c r="A9" s="164">
        <v>211</v>
      </c>
      <c r="B9" s="165" t="s">
        <v>61</v>
      </c>
      <c r="C9" s="166">
        <v>22930</v>
      </c>
    </row>
    <row r="10" ht="20.1" customHeight="1" spans="1:3">
      <c r="A10" s="164">
        <v>21198</v>
      </c>
      <c r="B10" s="165" t="s">
        <v>671</v>
      </c>
      <c r="C10" s="166">
        <v>22930</v>
      </c>
    </row>
    <row r="11" ht="20.1" customHeight="1" spans="1:3">
      <c r="A11" s="164">
        <v>2119801</v>
      </c>
      <c r="B11" s="164" t="s">
        <v>672</v>
      </c>
      <c r="C11" s="166">
        <v>22930</v>
      </c>
    </row>
    <row r="12" ht="20.1" customHeight="1" spans="1:3">
      <c r="A12" s="164">
        <v>212</v>
      </c>
      <c r="B12" s="165" t="s">
        <v>63</v>
      </c>
      <c r="C12" s="166">
        <f>C13+C18+C20+C22</f>
        <v>50238</v>
      </c>
    </row>
    <row r="13" ht="20.1" customHeight="1" spans="1:3">
      <c r="A13" s="164">
        <v>21208</v>
      </c>
      <c r="B13" s="165" t="s">
        <v>673</v>
      </c>
      <c r="C13" s="166">
        <f>SUM(C14:C17)</f>
        <v>30076</v>
      </c>
    </row>
    <row r="14" ht="20.1" customHeight="1" spans="1:3">
      <c r="A14" s="164">
        <v>2120801</v>
      </c>
      <c r="B14" s="164" t="s">
        <v>674</v>
      </c>
      <c r="C14" s="166">
        <v>23842</v>
      </c>
    </row>
    <row r="15" ht="20.1" customHeight="1" spans="1:3">
      <c r="A15" s="164">
        <v>2120803</v>
      </c>
      <c r="B15" s="164" t="s">
        <v>675</v>
      </c>
      <c r="C15" s="166">
        <v>424</v>
      </c>
    </row>
    <row r="16" s="153" customFormat="1" ht="20.1" customHeight="1" spans="1:3">
      <c r="A16" s="164">
        <v>2120804</v>
      </c>
      <c r="B16" s="164" t="s">
        <v>676</v>
      </c>
      <c r="C16" s="166">
        <v>1273</v>
      </c>
    </row>
    <row r="17" s="153" customFormat="1" ht="20.1" customHeight="1" spans="1:13">
      <c r="A17" s="164">
        <v>2120899</v>
      </c>
      <c r="B17" s="164" t="s">
        <v>679</v>
      </c>
      <c r="C17" s="166">
        <v>4537</v>
      </c>
      <c r="M17" s="155"/>
    </row>
    <row r="18" s="153" customFormat="1" ht="20.1" customHeight="1" spans="1:13">
      <c r="A18" s="164">
        <v>21213</v>
      </c>
      <c r="B18" s="165" t="s">
        <v>680</v>
      </c>
      <c r="C18" s="166">
        <v>237</v>
      </c>
    </row>
    <row r="19" s="153" customFormat="1" ht="20.1" customHeight="1" spans="1:13">
      <c r="A19" s="164">
        <v>2121399</v>
      </c>
      <c r="B19" s="164" t="s">
        <v>1275</v>
      </c>
      <c r="C19" s="166">
        <v>237</v>
      </c>
    </row>
    <row r="20" s="153" customFormat="1" ht="20.1" customHeight="1" spans="1:13">
      <c r="A20" s="164">
        <v>21214</v>
      </c>
      <c r="B20" s="165" t="s">
        <v>682</v>
      </c>
      <c r="C20" s="166">
        <v>993</v>
      </c>
    </row>
    <row r="21" s="153" customFormat="1" ht="20.1" customHeight="1" spans="1:13">
      <c r="A21" s="164">
        <v>2121401</v>
      </c>
      <c r="B21" s="164" t="s">
        <v>683</v>
      </c>
      <c r="C21" s="166">
        <v>993</v>
      </c>
    </row>
    <row r="22" s="153" customFormat="1" ht="20.1" customHeight="1" spans="1:13">
      <c r="A22" s="164">
        <v>21298</v>
      </c>
      <c r="B22" s="165" t="s">
        <v>671</v>
      </c>
      <c r="C22" s="166">
        <v>18932</v>
      </c>
    </row>
    <row r="23" s="153" customFormat="1" ht="20.1" customHeight="1" spans="1:13">
      <c r="A23" s="164">
        <v>2129801</v>
      </c>
      <c r="B23" s="164" t="s">
        <v>686</v>
      </c>
      <c r="C23" s="166">
        <v>12196</v>
      </c>
    </row>
    <row r="24" s="153" customFormat="1" ht="20.1" customHeight="1" spans="1:13">
      <c r="A24" s="164">
        <v>2129899</v>
      </c>
      <c r="B24" s="164" t="s">
        <v>378</v>
      </c>
      <c r="C24" s="166">
        <v>6736</v>
      </c>
    </row>
    <row r="25" s="153" customFormat="1" ht="20.1" customHeight="1" spans="1:13">
      <c r="A25" s="164">
        <v>213</v>
      </c>
      <c r="B25" s="165" t="s">
        <v>65</v>
      </c>
      <c r="C25" s="166">
        <f>C28+C31+C33+C26+C36+C38</f>
        <v>26796</v>
      </c>
    </row>
    <row r="26" s="153" customFormat="1" ht="20.1" customHeight="1" spans="1:13">
      <c r="A26" s="164">
        <v>21366</v>
      </c>
      <c r="B26" s="165" t="s">
        <v>1276</v>
      </c>
      <c r="C26" s="166">
        <v>1050</v>
      </c>
    </row>
    <row r="27" s="153" customFormat="1" ht="20.1" customHeight="1" spans="1:13">
      <c r="A27" s="164">
        <v>2136601</v>
      </c>
      <c r="B27" s="164" t="s">
        <v>688</v>
      </c>
      <c r="C27" s="166">
        <v>1050</v>
      </c>
      <c r="F27" s="155"/>
    </row>
    <row r="28" s="153" customFormat="1" ht="20.1" customHeight="1" spans="1:13">
      <c r="A28" s="164">
        <v>21367</v>
      </c>
      <c r="B28" s="165" t="s">
        <v>687</v>
      </c>
      <c r="C28" s="166">
        <f>C29+C30</f>
        <v>4823</v>
      </c>
    </row>
    <row r="29" s="153" customFormat="1" ht="20.1" customHeight="1" spans="1:13">
      <c r="A29" s="164">
        <v>2136701</v>
      </c>
      <c r="B29" s="164" t="s">
        <v>688</v>
      </c>
      <c r="C29" s="166">
        <v>3329</v>
      </c>
    </row>
    <row r="30" s="153" customFormat="1" ht="20.1" customHeight="1" spans="1:13">
      <c r="A30" s="164">
        <v>2136702</v>
      </c>
      <c r="B30" s="164" t="s">
        <v>689</v>
      </c>
      <c r="C30" s="166">
        <v>1494</v>
      </c>
    </row>
    <row r="31" s="153" customFormat="1" ht="20.1" customHeight="1" spans="1:13">
      <c r="A31" s="164">
        <v>21369</v>
      </c>
      <c r="B31" s="165" t="s">
        <v>690</v>
      </c>
      <c r="C31" s="166">
        <v>11494</v>
      </c>
    </row>
    <row r="32" s="153" customFormat="1" ht="20.1" customHeight="1" spans="1:13">
      <c r="A32" s="164">
        <v>2136902</v>
      </c>
      <c r="B32" s="164" t="s">
        <v>691</v>
      </c>
      <c r="C32" s="166">
        <v>11494</v>
      </c>
    </row>
    <row r="33" s="153" customFormat="1" ht="20.1" customHeight="1" spans="1:3">
      <c r="A33" s="164">
        <v>21372</v>
      </c>
      <c r="B33" s="165" t="s">
        <v>692</v>
      </c>
      <c r="C33" s="166">
        <f>C34+C35</f>
        <v>2479</v>
      </c>
    </row>
    <row r="34" s="153" customFormat="1" ht="20.1" customHeight="1" spans="1:3">
      <c r="A34" s="164">
        <v>2137201</v>
      </c>
      <c r="B34" s="164" t="s">
        <v>693</v>
      </c>
      <c r="C34" s="166">
        <v>1537</v>
      </c>
    </row>
    <row r="35" s="153" customFormat="1" ht="20.1" customHeight="1" spans="1:3">
      <c r="A35" s="164">
        <v>2137202</v>
      </c>
      <c r="B35" s="164" t="s">
        <v>688</v>
      </c>
      <c r="C35" s="166">
        <v>942</v>
      </c>
    </row>
    <row r="36" s="153" customFormat="1" ht="20.1" customHeight="1" spans="1:3">
      <c r="A36" s="164">
        <v>21373</v>
      </c>
      <c r="B36" s="165" t="s">
        <v>694</v>
      </c>
      <c r="C36" s="166">
        <v>254</v>
      </c>
    </row>
    <row r="37" s="153" customFormat="1" ht="20.1" customHeight="1" spans="1:3">
      <c r="A37" s="164">
        <v>2137302</v>
      </c>
      <c r="B37" s="164" t="s">
        <v>688</v>
      </c>
      <c r="C37" s="166">
        <v>254</v>
      </c>
    </row>
    <row r="38" s="153" customFormat="1" ht="20.1" customHeight="1" spans="1:3">
      <c r="A38" s="164">
        <v>21398</v>
      </c>
      <c r="B38" s="165" t="s">
        <v>1277</v>
      </c>
      <c r="C38" s="166">
        <v>6696</v>
      </c>
    </row>
    <row r="39" s="153" customFormat="1" ht="20.1" customHeight="1" spans="1:3">
      <c r="A39" s="164">
        <v>2139801</v>
      </c>
      <c r="B39" s="164" t="s">
        <v>1278</v>
      </c>
      <c r="C39" s="166">
        <v>6696</v>
      </c>
    </row>
    <row r="40" s="153" customFormat="1" ht="20.1" customHeight="1" spans="1:3">
      <c r="A40" s="164">
        <v>214</v>
      </c>
      <c r="B40" s="165" t="s">
        <v>1279</v>
      </c>
      <c r="C40" s="166">
        <v>49511</v>
      </c>
    </row>
    <row r="41" s="153" customFormat="1" ht="20.1" customHeight="1" spans="1:3">
      <c r="A41" s="164">
        <v>21498</v>
      </c>
      <c r="B41" s="165" t="s">
        <v>671</v>
      </c>
      <c r="C41" s="166">
        <v>49511</v>
      </c>
    </row>
    <row r="42" s="153" customFormat="1" ht="20.1" customHeight="1" spans="1:3">
      <c r="A42" s="164">
        <v>2149801</v>
      </c>
      <c r="B42" s="164" t="s">
        <v>1280</v>
      </c>
      <c r="C42" s="166">
        <v>49511</v>
      </c>
    </row>
    <row r="43" s="153" customFormat="1" ht="20.1" customHeight="1" spans="1:3">
      <c r="A43" s="164">
        <v>215</v>
      </c>
      <c r="B43" s="165" t="s">
        <v>1281</v>
      </c>
      <c r="C43" s="166">
        <v>2085</v>
      </c>
    </row>
    <row r="44" s="153" customFormat="1" ht="20.1" customHeight="1" spans="1:3">
      <c r="A44" s="164">
        <v>21598</v>
      </c>
      <c r="B44" s="165" t="s">
        <v>671</v>
      </c>
      <c r="C44" s="166">
        <v>2085</v>
      </c>
    </row>
    <row r="45" s="153" customFormat="1" ht="20.1" customHeight="1" spans="1:3">
      <c r="A45" s="164">
        <v>2159802</v>
      </c>
      <c r="B45" s="164" t="s">
        <v>1282</v>
      </c>
      <c r="C45" s="166">
        <v>2085</v>
      </c>
    </row>
    <row r="46" s="153" customFormat="1" ht="20.1" customHeight="1" spans="1:3">
      <c r="A46" s="164">
        <v>229</v>
      </c>
      <c r="B46" s="165" t="s">
        <v>82</v>
      </c>
      <c r="C46" s="166">
        <f>C47+C49+C55</f>
        <v>27939</v>
      </c>
    </row>
    <row r="47" s="153" customFormat="1" ht="20.1" customHeight="1" spans="1:3">
      <c r="A47" s="164">
        <v>22904</v>
      </c>
      <c r="B47" s="165" t="s">
        <v>699</v>
      </c>
      <c r="C47" s="166">
        <v>10550</v>
      </c>
    </row>
    <row r="48" s="153" customFormat="1" ht="20.1" customHeight="1" spans="1:3">
      <c r="A48" s="164">
        <v>2290402</v>
      </c>
      <c r="B48" s="164" t="s">
        <v>1283</v>
      </c>
      <c r="C48" s="166">
        <v>10550</v>
      </c>
    </row>
    <row r="49" s="153" customFormat="1" ht="20.1" customHeight="1" spans="1:3">
      <c r="A49" s="164">
        <v>22960</v>
      </c>
      <c r="B49" s="165" t="s">
        <v>702</v>
      </c>
      <c r="C49" s="166">
        <f>C50+C51+C52+C53+C54</f>
        <v>8468</v>
      </c>
    </row>
    <row r="50" s="153" customFormat="1" ht="20.1" customHeight="1" spans="1:3">
      <c r="A50" s="164">
        <v>2296002</v>
      </c>
      <c r="B50" s="164" t="s">
        <v>703</v>
      </c>
      <c r="C50" s="166">
        <v>3607</v>
      </c>
    </row>
    <row r="51" s="153" customFormat="1" ht="20.1" customHeight="1" spans="1:3">
      <c r="A51" s="164">
        <v>2296003</v>
      </c>
      <c r="B51" s="164" t="s">
        <v>704</v>
      </c>
      <c r="C51" s="166">
        <v>1819</v>
      </c>
    </row>
    <row r="52" s="153" customFormat="1" ht="20.1" customHeight="1" spans="1:3">
      <c r="A52" s="164">
        <v>2296004</v>
      </c>
      <c r="B52" s="164" t="s">
        <v>705</v>
      </c>
      <c r="C52" s="166">
        <v>340</v>
      </c>
    </row>
    <row r="53" s="153" customFormat="1" ht="20.1" customHeight="1" spans="1:3">
      <c r="A53" s="164">
        <v>2296006</v>
      </c>
      <c r="B53" s="164" t="s">
        <v>706</v>
      </c>
      <c r="C53" s="166">
        <v>313</v>
      </c>
    </row>
    <row r="54" s="153" customFormat="1" ht="20.1" customHeight="1" spans="1:3">
      <c r="A54" s="164">
        <v>2296099</v>
      </c>
      <c r="B54" s="164" t="s">
        <v>707</v>
      </c>
      <c r="C54" s="166">
        <v>2389</v>
      </c>
    </row>
    <row r="55" s="153" customFormat="1" ht="20.1" customHeight="1" spans="1:3">
      <c r="A55" s="164">
        <v>22998</v>
      </c>
      <c r="B55" s="165" t="s">
        <v>671</v>
      </c>
      <c r="C55" s="166">
        <v>8921</v>
      </c>
    </row>
    <row r="56" s="153" customFormat="1" ht="20.1" customHeight="1" spans="1:3">
      <c r="A56" s="164">
        <v>2299899</v>
      </c>
      <c r="B56" s="164" t="s">
        <v>494</v>
      </c>
      <c r="C56" s="166">
        <v>8921</v>
      </c>
    </row>
    <row r="57" ht="20.1" customHeight="1" spans="1:3">
      <c r="A57" s="164">
        <v>232</v>
      </c>
      <c r="B57" s="165" t="s">
        <v>84</v>
      </c>
      <c r="C57" s="166">
        <f>SUM(C58)</f>
        <v>67134</v>
      </c>
    </row>
    <row r="58" ht="20.1" customHeight="1" spans="1:3">
      <c r="A58" s="164">
        <v>23204</v>
      </c>
      <c r="B58" s="165" t="s">
        <v>709</v>
      </c>
      <c r="C58" s="166">
        <f>SUM(C59:C63)</f>
        <v>67134</v>
      </c>
    </row>
    <row r="59" ht="20.1" customHeight="1" spans="1:3">
      <c r="A59" s="164">
        <v>2320411</v>
      </c>
      <c r="B59" s="164" t="s">
        <v>710</v>
      </c>
      <c r="C59" s="166">
        <v>8858</v>
      </c>
    </row>
    <row r="60" ht="20.1" customHeight="1" spans="1:3">
      <c r="A60" s="164">
        <v>2320431</v>
      </c>
      <c r="B60" s="164" t="s">
        <v>711</v>
      </c>
      <c r="C60" s="166">
        <v>2420</v>
      </c>
    </row>
    <row r="61" ht="20.1" customHeight="1" spans="1:3">
      <c r="A61" s="164">
        <v>2320433</v>
      </c>
      <c r="B61" s="164" t="s">
        <v>712</v>
      </c>
      <c r="C61" s="166">
        <v>8006</v>
      </c>
    </row>
    <row r="62" ht="20.1" customHeight="1" spans="1:3">
      <c r="A62" s="164">
        <v>2320498</v>
      </c>
      <c r="B62" s="164" t="s">
        <v>713</v>
      </c>
      <c r="C62" s="166">
        <v>43567</v>
      </c>
    </row>
    <row r="63" ht="20.1" customHeight="1" spans="1:3">
      <c r="A63" s="164">
        <v>2320499</v>
      </c>
      <c r="B63" s="164" t="s">
        <v>714</v>
      </c>
      <c r="C63" s="166">
        <v>4283</v>
      </c>
    </row>
    <row r="64" ht="20.1" customHeight="1" spans="1:3">
      <c r="A64" s="164">
        <v>233</v>
      </c>
      <c r="B64" s="165" t="s">
        <v>86</v>
      </c>
      <c r="C64" s="166">
        <v>8</v>
      </c>
    </row>
    <row r="65" ht="20.1" customHeight="1" spans="1:3">
      <c r="A65" s="164">
        <v>23304</v>
      </c>
      <c r="B65" s="165" t="s">
        <v>715</v>
      </c>
      <c r="C65" s="166">
        <v>8</v>
      </c>
    </row>
    <row r="66" ht="20.1" customHeight="1" spans="1:3">
      <c r="A66" s="164">
        <v>2330411</v>
      </c>
      <c r="B66" s="167" t="s">
        <v>716</v>
      </c>
      <c r="C66" s="166">
        <v>5</v>
      </c>
    </row>
    <row r="67" ht="20.1" customHeight="1" spans="1:3">
      <c r="A67" s="164">
        <v>2330433</v>
      </c>
      <c r="B67" s="167" t="s">
        <v>1284</v>
      </c>
      <c r="C67" s="166">
        <v>1</v>
      </c>
    </row>
    <row r="68" ht="20.1" customHeight="1" spans="1:3">
      <c r="A68" s="164">
        <v>2330498</v>
      </c>
      <c r="B68" s="167" t="s">
        <v>717</v>
      </c>
      <c r="C68" s="166">
        <v>2</v>
      </c>
    </row>
  </sheetData>
  <mergeCells count="2">
    <mergeCell ref="B1:C1"/>
    <mergeCell ref="A2:C2"/>
  </mergeCells>
  <printOptions horizontalCentered="1"/>
  <pageMargins left="0.708661417322835" right="0.708661417322835" top="0.748031496062992" bottom="0.708661417322835" header="0.31496062992126" footer="0.511811023622047"/>
  <pageSetup paperSize="9" orientation="portrait"/>
  <headerFooter>
    <oddFooter>&amp;C— &amp;P —</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E13"/>
  <sheetViews>
    <sheetView workbookViewId="0">
      <selection activeCell="L40" sqref="L40"/>
    </sheetView>
  </sheetViews>
  <sheetFormatPr defaultColWidth="9" defaultRowHeight="20.1" customHeight="1" outlineLevelCol="4"/>
  <cols>
    <col min="1" max="1" width="31.8833333333333" style="120" customWidth="1"/>
    <col min="2" max="2" width="11.1333333333333" style="121" customWidth="1"/>
    <col min="3" max="3" width="30.75" style="122" customWidth="1"/>
    <col min="4" max="4" width="10.75" style="123" customWidth="1"/>
    <col min="5" max="5" width="13" style="124" customWidth="1"/>
    <col min="6" max="16384" width="9" style="124"/>
  </cols>
  <sheetData>
    <row r="1" s="70" customFormat="1" ht="15.95" customHeight="1" spans="1:5">
      <c r="A1" s="125" t="s">
        <v>1285</v>
      </c>
      <c r="B1" s="125"/>
      <c r="C1" s="125"/>
      <c r="D1" s="125"/>
    </row>
    <row r="2" s="118" customFormat="1" ht="30" customHeight="1" spans="1:5">
      <c r="A2" s="126" t="s">
        <v>1286</v>
      </c>
      <c r="B2" s="126"/>
      <c r="C2" s="126"/>
      <c r="D2" s="126"/>
    </row>
    <row r="3" s="119" customFormat="1" customHeight="1" spans="1:5">
      <c r="A3" s="127"/>
      <c r="B3" s="127"/>
      <c r="C3" s="127"/>
      <c r="D3" s="128" t="s">
        <v>35</v>
      </c>
    </row>
    <row r="4" s="72" customFormat="1" ht="33" customHeight="1" spans="1:5">
      <c r="A4" s="129" t="s">
        <v>1287</v>
      </c>
      <c r="B4" s="130" t="s">
        <v>633</v>
      </c>
      <c r="C4" s="131" t="s">
        <v>505</v>
      </c>
      <c r="D4" s="132" t="s">
        <v>633</v>
      </c>
    </row>
    <row r="5" ht="33.75" customHeight="1" spans="1:5">
      <c r="A5" s="133" t="s">
        <v>506</v>
      </c>
      <c r="B5" s="134">
        <f>SUM(B6:B11)</f>
        <v>8641</v>
      </c>
      <c r="C5" s="135" t="s">
        <v>1224</v>
      </c>
      <c r="D5" s="136"/>
      <c r="E5" s="121"/>
    </row>
    <row r="6" ht="33.75" customHeight="1" spans="1:5">
      <c r="A6" s="137" t="s">
        <v>1288</v>
      </c>
      <c r="B6" s="138">
        <v>3479</v>
      </c>
      <c r="C6" s="139" t="s">
        <v>721</v>
      </c>
      <c r="D6" s="140"/>
      <c r="E6" s="123"/>
    </row>
    <row r="7" ht="33.75" customHeight="1" spans="1:5">
      <c r="A7" s="137" t="s">
        <v>1289</v>
      </c>
      <c r="B7" s="141">
        <v>2272</v>
      </c>
      <c r="C7" s="139" t="s">
        <v>723</v>
      </c>
      <c r="D7" s="142"/>
      <c r="E7" s="123"/>
    </row>
    <row r="8" ht="33.75" customHeight="1" spans="1:5">
      <c r="A8" s="137" t="s">
        <v>1290</v>
      </c>
      <c r="B8" s="141">
        <v>2890</v>
      </c>
      <c r="C8" s="139" t="s">
        <v>731</v>
      </c>
      <c r="D8" s="142"/>
    </row>
    <row r="9" ht="33.75" customHeight="1" spans="1:5">
      <c r="A9" s="143"/>
      <c r="B9" s="141"/>
      <c r="C9" s="139" t="s">
        <v>732</v>
      </c>
      <c r="D9" s="142"/>
    </row>
    <row r="10" ht="33.75" customHeight="1" spans="1:5">
      <c r="A10" s="143"/>
      <c r="B10" s="141"/>
      <c r="C10" s="139" t="s">
        <v>733</v>
      </c>
      <c r="D10" s="142"/>
    </row>
    <row r="11" ht="33.75" customHeight="1" spans="1:5">
      <c r="A11" s="143"/>
      <c r="B11" s="141"/>
      <c r="C11" s="139" t="s">
        <v>734</v>
      </c>
      <c r="D11" s="142"/>
    </row>
    <row r="12" ht="36.6" customHeight="1" spans="1:5">
      <c r="A12" s="144"/>
      <c r="B12" s="145"/>
      <c r="C12" s="146" t="s">
        <v>735</v>
      </c>
      <c r="D12" s="147"/>
    </row>
    <row r="13" customHeight="1" spans="1:5">
      <c r="A13" s="148" t="s">
        <v>1291</v>
      </c>
      <c r="B13" s="148"/>
      <c r="C13" s="148"/>
      <c r="D13" s="148"/>
    </row>
  </sheetData>
  <mergeCells count="5">
    <mergeCell ref="A1:B1"/>
    <mergeCell ref="C1:D1"/>
    <mergeCell ref="A2:D2"/>
    <mergeCell ref="A3:C3"/>
    <mergeCell ref="A13:D13"/>
  </mergeCells>
  <printOptions horizontalCentered="1"/>
  <pageMargins left="0.708661417322835" right="0.708661417322835" top="0.748031496062992" bottom="0.708661417322835" header="0.31496062992126" footer="0.511811023622047"/>
  <pageSetup paperSize="9" orientation="portrait"/>
  <headerFooter>
    <oddFooter>&amp;C— &amp;P —</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H17"/>
  <sheetViews>
    <sheetView workbookViewId="0">
      <selection activeCell="L40" sqref="L40"/>
    </sheetView>
  </sheetViews>
  <sheetFormatPr defaultColWidth="9" defaultRowHeight="12" outlineLevelCol="7"/>
  <cols>
    <col min="1" max="1" width="22.75" style="75" customWidth="1"/>
    <col min="2" max="2" width="12.75" style="75" hidden="1" customWidth="1"/>
    <col min="3" max="3" width="13.1333333333333" style="75" customWidth="1"/>
    <col min="4" max="4" width="9.88333333333333" style="75" customWidth="1"/>
    <col min="5" max="5" width="21.5" style="75" customWidth="1"/>
    <col min="6" max="6" width="12.25" style="75" hidden="1" customWidth="1"/>
    <col min="7" max="7" width="13.75" style="75" customWidth="1"/>
    <col min="8" max="8" width="7.88333333333333" style="75" customWidth="1"/>
    <col min="9" max="16384" width="9" style="75"/>
  </cols>
  <sheetData>
    <row r="1" s="70" customFormat="1" ht="15.95" customHeight="1" spans="1:8">
      <c r="A1" s="76" t="s">
        <v>1292</v>
      </c>
      <c r="B1" s="77"/>
      <c r="C1" s="77"/>
      <c r="D1" s="77"/>
      <c r="E1" s="78"/>
      <c r="F1" s="77"/>
    </row>
    <row r="2" s="71" customFormat="1" ht="30" customHeight="1" spans="1:8">
      <c r="A2" s="79" t="s">
        <v>1293</v>
      </c>
      <c r="B2" s="79"/>
      <c r="C2" s="79"/>
      <c r="D2" s="79"/>
      <c r="E2" s="79"/>
      <c r="F2" s="79"/>
      <c r="G2" s="79"/>
      <c r="H2" s="79"/>
    </row>
    <row r="3" s="72" customFormat="1" ht="20.25" customHeight="1" spans="1:8">
      <c r="A3" s="80"/>
      <c r="B3" s="81"/>
      <c r="C3" s="81"/>
      <c r="D3" s="81"/>
      <c r="E3" s="82"/>
      <c r="F3" s="83"/>
      <c r="H3" s="84" t="s">
        <v>35</v>
      </c>
    </row>
    <row r="4" s="73" customFormat="1" ht="30" customHeight="1" spans="1:8">
      <c r="A4" s="85" t="s">
        <v>503</v>
      </c>
      <c r="B4" s="86" t="s">
        <v>1294</v>
      </c>
      <c r="C4" s="86" t="s">
        <v>1295</v>
      </c>
      <c r="D4" s="86" t="s">
        <v>1270</v>
      </c>
      <c r="E4" s="87" t="s">
        <v>505</v>
      </c>
      <c r="F4" s="86" t="s">
        <v>1294</v>
      </c>
      <c r="G4" s="86" t="s">
        <v>1295</v>
      </c>
      <c r="H4" s="88" t="s">
        <v>1270</v>
      </c>
    </row>
    <row r="5" s="74" customFormat="1" ht="30" customHeight="1" spans="1:8">
      <c r="A5" s="89" t="s">
        <v>41</v>
      </c>
      <c r="B5" s="90">
        <f>B6+B15</f>
        <v>18447</v>
      </c>
      <c r="C5" s="91">
        <f>C6+C15</f>
        <v>20324</v>
      </c>
      <c r="D5" s="92">
        <f>(C5-B5)/B5*100</f>
        <v>10.1750962216078</v>
      </c>
      <c r="E5" s="93" t="s">
        <v>41</v>
      </c>
      <c r="F5" s="90">
        <f>F6+F15</f>
        <v>18447</v>
      </c>
      <c r="G5" s="90">
        <f>G6+G15</f>
        <v>20324</v>
      </c>
      <c r="H5" s="94">
        <f>(G5-F5)/F5*100</f>
        <v>10.1750962216078</v>
      </c>
    </row>
    <row r="6" s="74" customFormat="1" ht="30" customHeight="1" spans="1:8">
      <c r="A6" s="95" t="s">
        <v>42</v>
      </c>
      <c r="B6" s="91">
        <f>SUM(B7:B11)</f>
        <v>18231</v>
      </c>
      <c r="C6" s="91">
        <f>SUM(C7:C11)</f>
        <v>20000</v>
      </c>
      <c r="D6" s="92">
        <f t="shared" ref="D6:D17" si="0">(C6-B6)/B6*100</f>
        <v>9.7032527014426</v>
      </c>
      <c r="E6" s="96" t="s">
        <v>43</v>
      </c>
      <c r="F6" s="97">
        <f>F7+F8</f>
        <v>11000</v>
      </c>
      <c r="G6" s="91">
        <f>G7+G8</f>
        <v>324</v>
      </c>
      <c r="H6" s="94">
        <f t="shared" ref="H6:H17" si="1">(G6-F6)/F6*100</f>
        <v>-97.0545454545455</v>
      </c>
    </row>
    <row r="7" s="74" customFormat="1" ht="30" customHeight="1" spans="1:8">
      <c r="A7" s="98" t="s">
        <v>1296</v>
      </c>
      <c r="B7" s="99">
        <v>18231</v>
      </c>
      <c r="C7" s="100">
        <v>20000</v>
      </c>
      <c r="D7" s="92">
        <f t="shared" si="0"/>
        <v>9.7032527014426</v>
      </c>
      <c r="E7" s="101" t="s">
        <v>1297</v>
      </c>
      <c r="F7" s="97"/>
      <c r="G7" s="102"/>
      <c r="H7" s="94"/>
    </row>
    <row r="8" s="74" customFormat="1" ht="30" customHeight="1" spans="1:8">
      <c r="A8" s="98" t="s">
        <v>1298</v>
      </c>
      <c r="B8" s="99"/>
      <c r="C8" s="100"/>
      <c r="D8" s="92"/>
      <c r="E8" s="101" t="s">
        <v>1299</v>
      </c>
      <c r="F8" s="97">
        <f>SUM(F9:F13)</f>
        <v>11000</v>
      </c>
      <c r="G8" s="97">
        <f>SUM(G9:G13)</f>
        <v>324</v>
      </c>
      <c r="H8" s="94">
        <f t="shared" si="1"/>
        <v>-97.0545454545455</v>
      </c>
    </row>
    <row r="9" s="74" customFormat="1" ht="30" customHeight="1" spans="1:8">
      <c r="A9" s="98" t="s">
        <v>1300</v>
      </c>
      <c r="B9" s="99"/>
      <c r="C9" s="100"/>
      <c r="D9" s="92"/>
      <c r="E9" s="101" t="s">
        <v>1301</v>
      </c>
      <c r="F9" s="97"/>
      <c r="G9" s="102">
        <v>324</v>
      </c>
      <c r="H9" s="94"/>
    </row>
    <row r="10" s="74" customFormat="1" ht="30" customHeight="1" spans="1:8">
      <c r="A10" s="98" t="s">
        <v>1302</v>
      </c>
      <c r="B10" s="99"/>
      <c r="C10" s="100"/>
      <c r="D10" s="92"/>
      <c r="E10" s="101" t="s">
        <v>1303</v>
      </c>
      <c r="F10" s="97">
        <v>11000</v>
      </c>
      <c r="G10" s="102"/>
      <c r="H10" s="94">
        <f t="shared" si="1"/>
        <v>-100</v>
      </c>
    </row>
    <row r="11" s="74" customFormat="1" ht="30" customHeight="1" spans="1:8">
      <c r="A11" s="98" t="s">
        <v>753</v>
      </c>
      <c r="B11" s="99"/>
      <c r="C11" s="103"/>
      <c r="D11" s="92"/>
      <c r="E11" s="101" t="s">
        <v>1304</v>
      </c>
      <c r="F11" s="97"/>
      <c r="G11" s="102"/>
      <c r="H11" s="94"/>
    </row>
    <row r="12" s="74" customFormat="1" ht="30" customHeight="1" spans="1:8">
      <c r="A12" s="98"/>
      <c r="B12" s="99"/>
      <c r="C12" s="99"/>
      <c r="D12" s="92"/>
      <c r="E12" s="101" t="s">
        <v>1305</v>
      </c>
      <c r="F12" s="97"/>
      <c r="G12" s="102"/>
      <c r="H12" s="94"/>
    </row>
    <row r="13" s="74" customFormat="1" ht="30" customHeight="1" spans="1:8">
      <c r="A13" s="98"/>
      <c r="B13" s="99"/>
      <c r="C13" s="99"/>
      <c r="D13" s="92"/>
      <c r="E13" s="101" t="s">
        <v>1306</v>
      </c>
      <c r="F13" s="97"/>
      <c r="G13" s="102"/>
      <c r="H13" s="94"/>
    </row>
    <row r="14" s="74" customFormat="1" ht="30" customHeight="1" spans="1:8">
      <c r="A14" s="104"/>
      <c r="B14" s="105"/>
      <c r="C14" s="105"/>
      <c r="D14" s="92"/>
      <c r="E14" s="106"/>
      <c r="F14" s="97"/>
      <c r="G14" s="102"/>
      <c r="H14" s="94"/>
    </row>
    <row r="15" s="74" customFormat="1" ht="30" customHeight="1" spans="1:8">
      <c r="A15" s="95" t="s">
        <v>87</v>
      </c>
      <c r="B15" s="107">
        <f>SUM(B16:B17)</f>
        <v>216</v>
      </c>
      <c r="C15" s="107">
        <f>SUM(C16:C17)</f>
        <v>324</v>
      </c>
      <c r="D15" s="92">
        <f t="shared" si="0"/>
        <v>50</v>
      </c>
      <c r="E15" s="108" t="s">
        <v>88</v>
      </c>
      <c r="F15" s="91">
        <f>F16+F17</f>
        <v>7447</v>
      </c>
      <c r="G15" s="91">
        <f>G16+G17</f>
        <v>20000</v>
      </c>
      <c r="H15" s="94">
        <f t="shared" si="1"/>
        <v>168.564522626561</v>
      </c>
    </row>
    <row r="16" s="74" customFormat="1" ht="30" customHeight="1" spans="1:8">
      <c r="A16" s="104" t="s">
        <v>89</v>
      </c>
      <c r="B16" s="97">
        <v>108</v>
      </c>
      <c r="C16" s="97">
        <v>108</v>
      </c>
      <c r="D16" s="92">
        <f t="shared" si="0"/>
        <v>0</v>
      </c>
      <c r="E16" s="106" t="s">
        <v>1307</v>
      </c>
      <c r="F16" s="97">
        <v>7231</v>
      </c>
      <c r="G16" s="97">
        <v>20000</v>
      </c>
      <c r="H16" s="109">
        <f t="shared" si="1"/>
        <v>176.586917438805</v>
      </c>
    </row>
    <row r="17" s="74" customFormat="1" ht="30" customHeight="1" spans="1:8">
      <c r="A17" s="110" t="s">
        <v>1308</v>
      </c>
      <c r="B17" s="111">
        <v>108</v>
      </c>
      <c r="C17" s="112">
        <v>216</v>
      </c>
      <c r="D17" s="113">
        <f t="shared" si="0"/>
        <v>100</v>
      </c>
      <c r="E17" s="114" t="s">
        <v>1309</v>
      </c>
      <c r="F17" s="115">
        <v>216</v>
      </c>
      <c r="G17" s="116"/>
      <c r="H17" s="117">
        <f t="shared" si="1"/>
        <v>-100</v>
      </c>
    </row>
  </sheetData>
  <mergeCells count="1">
    <mergeCell ref="A2:H2"/>
  </mergeCells>
  <printOptions horizontalCentered="1"/>
  <pageMargins left="0.708661417322835" right="0.708661417322835" top="0.748031496062992" bottom="0.708661417322835" header="0.31496062992126" footer="0.511811023622047"/>
  <pageSetup paperSize="9" orientation="portrait"/>
  <headerFooter>
    <oddFooter>&amp;C— &amp;P —</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N15"/>
  <sheetViews>
    <sheetView workbookViewId="0">
      <selection activeCell="L40" sqref="L40"/>
    </sheetView>
  </sheetViews>
  <sheetFormatPr defaultColWidth="9" defaultRowHeight="12"/>
  <cols>
    <col min="1" max="1" width="16.25" style="28" customWidth="1"/>
    <col min="2" max="3" width="14.1333333333333" style="28" customWidth="1"/>
    <col min="4" max="4" width="16.1333333333333" style="28" customWidth="1"/>
    <col min="5" max="6" width="14.1333333333333" style="28" customWidth="1"/>
    <col min="7" max="16384" width="9" style="28"/>
  </cols>
  <sheetData>
    <row r="1" s="24" customFormat="1" ht="15.95" customHeight="1" spans="1:14">
      <c r="A1" s="29" t="s">
        <v>1310</v>
      </c>
    </row>
    <row r="2" s="25" customFormat="1" ht="30" customHeight="1" spans="1:14">
      <c r="A2" s="30" t="s">
        <v>1311</v>
      </c>
      <c r="B2" s="30"/>
      <c r="C2" s="30"/>
      <c r="D2" s="30"/>
      <c r="E2" s="30"/>
      <c r="F2" s="30"/>
    </row>
    <row r="3" s="26" customFormat="1" ht="20.1" customHeight="1" spans="1:14">
      <c r="A3" s="46"/>
      <c r="B3" s="46"/>
      <c r="F3" s="31" t="s">
        <v>35</v>
      </c>
    </row>
    <row r="4" s="27" customFormat="1" ht="40.9" customHeight="1" spans="1:14">
      <c r="A4" s="32" t="s">
        <v>1312</v>
      </c>
      <c r="B4" s="33"/>
      <c r="C4" s="33"/>
      <c r="D4" s="33" t="s">
        <v>1313</v>
      </c>
      <c r="E4" s="33"/>
      <c r="F4" s="34"/>
    </row>
    <row r="5" ht="40.9" customHeight="1" spans="1:14">
      <c r="A5" s="64" t="s">
        <v>1167</v>
      </c>
      <c r="B5" s="65" t="s">
        <v>1314</v>
      </c>
      <c r="C5" s="65" t="s">
        <v>1315</v>
      </c>
      <c r="D5" s="65" t="s">
        <v>1167</v>
      </c>
      <c r="E5" s="65" t="s">
        <v>1314</v>
      </c>
      <c r="F5" s="66" t="s">
        <v>1315</v>
      </c>
    </row>
    <row r="6" ht="40.9" customHeight="1" spans="1:14">
      <c r="A6" s="64" t="s">
        <v>1316</v>
      </c>
      <c r="B6" s="65" t="s">
        <v>1317</v>
      </c>
      <c r="C6" s="65" t="s">
        <v>1318</v>
      </c>
      <c r="D6" s="65" t="s">
        <v>1319</v>
      </c>
      <c r="E6" s="65" t="s">
        <v>1320</v>
      </c>
      <c r="F6" s="66" t="s">
        <v>1321</v>
      </c>
    </row>
    <row r="7" ht="40.9" customHeight="1" spans="1:14">
      <c r="A7" s="67">
        <f>B7+C7</f>
        <v>2702000</v>
      </c>
      <c r="B7" s="68">
        <v>412000</v>
      </c>
      <c r="C7" s="68">
        <v>2290000</v>
      </c>
      <c r="D7" s="68">
        <f>E7+F7</f>
        <v>2699521</v>
      </c>
      <c r="E7" s="68">
        <v>410451</v>
      </c>
      <c r="F7" s="69">
        <v>2289070</v>
      </c>
    </row>
    <row r="8" ht="32.45" customHeight="1" spans="1:14">
      <c r="A8" s="45" t="s">
        <v>1322</v>
      </c>
      <c r="B8" s="45"/>
      <c r="C8" s="45"/>
      <c r="D8" s="45"/>
      <c r="E8" s="45"/>
      <c r="F8" s="45"/>
    </row>
    <row r="9" ht="32.45" customHeight="1" spans="1:14">
      <c r="A9" s="45"/>
      <c r="B9" s="45"/>
      <c r="C9" s="45"/>
      <c r="D9" s="45"/>
      <c r="E9" s="45"/>
      <c r="F9" s="45"/>
    </row>
    <row r="15" spans="1:14">
      <c r="N15" s="40"/>
    </row>
  </sheetData>
  <mergeCells count="5">
    <mergeCell ref="A2:F2"/>
    <mergeCell ref="A4:C4"/>
    <mergeCell ref="D4:F4"/>
    <mergeCell ref="A8:F8"/>
    <mergeCell ref="A9:F9"/>
  </mergeCells>
  <printOptions horizontalCentered="1"/>
  <pageMargins left="0.708661417322835" right="0.708661417322835" top="0.748031496062992" bottom="0.708661417322835" header="0.31496062992126" footer="0.511811023622047"/>
  <pageSetup paperSize="9" orientation="portrait"/>
  <headerFooter>
    <oddFooter>&amp;C— &amp;P —</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N15"/>
  <sheetViews>
    <sheetView workbookViewId="0">
      <selection activeCell="L40" sqref="L40"/>
    </sheetView>
  </sheetViews>
  <sheetFormatPr defaultColWidth="9" defaultRowHeight="12"/>
  <cols>
    <col min="1" max="1" width="56.75" style="28" customWidth="1"/>
    <col min="2" max="2" width="16.8833333333333" style="28" customWidth="1"/>
    <col min="3" max="3" width="15.25" style="28" customWidth="1"/>
    <col min="4" max="4" width="20.5" style="28" customWidth="1"/>
    <col min="5" max="16384" width="9" style="28"/>
  </cols>
  <sheetData>
    <row r="1" s="24" customFormat="1" ht="15.95" customHeight="1" spans="1:14">
      <c r="A1" s="29" t="s">
        <v>1323</v>
      </c>
    </row>
    <row r="2" s="25" customFormat="1" ht="30" customHeight="1" spans="1:14">
      <c r="A2" s="30" t="s">
        <v>1324</v>
      </c>
      <c r="B2" s="30"/>
      <c r="C2" s="30"/>
    </row>
    <row r="3" s="26" customFormat="1" ht="20.1" customHeight="1" spans="1:14">
      <c r="A3" s="46"/>
      <c r="B3" s="46"/>
      <c r="C3" s="31" t="s">
        <v>35</v>
      </c>
    </row>
    <row r="4" s="27" customFormat="1" ht="36" customHeight="1" spans="1:14">
      <c r="A4" s="32" t="s">
        <v>1325</v>
      </c>
      <c r="B4" s="33" t="s">
        <v>633</v>
      </c>
      <c r="C4" s="34" t="s">
        <v>504</v>
      </c>
    </row>
    <row r="5" ht="36" customHeight="1" spans="1:14">
      <c r="A5" s="47" t="s">
        <v>1326</v>
      </c>
      <c r="B5" s="55">
        <v>404270</v>
      </c>
      <c r="C5" s="56">
        <v>404270</v>
      </c>
    </row>
    <row r="6" ht="36" customHeight="1" spans="1:14">
      <c r="A6" s="47" t="s">
        <v>1327</v>
      </c>
      <c r="B6" s="55">
        <v>412000</v>
      </c>
      <c r="C6" s="56">
        <v>412000</v>
      </c>
    </row>
    <row r="7" ht="36" customHeight="1" spans="1:14">
      <c r="A7" s="47" t="s">
        <v>1328</v>
      </c>
      <c r="B7" s="55">
        <v>21400</v>
      </c>
      <c r="C7" s="56">
        <v>21400</v>
      </c>
      <c r="D7" s="57"/>
    </row>
    <row r="8" ht="36" customHeight="1" spans="1:14">
      <c r="A8" s="47" t="s">
        <v>1329</v>
      </c>
      <c r="B8" s="55"/>
      <c r="C8" s="56"/>
    </row>
    <row r="9" ht="36" customHeight="1" spans="1:14">
      <c r="A9" s="47" t="s">
        <v>1330</v>
      </c>
      <c r="B9" s="55">
        <v>21400</v>
      </c>
      <c r="C9" s="56">
        <v>21400</v>
      </c>
    </row>
    <row r="10" ht="36" customHeight="1" spans="1:14">
      <c r="A10" s="47" t="s">
        <v>1331</v>
      </c>
      <c r="B10" s="55">
        <v>15219</v>
      </c>
      <c r="C10" s="56">
        <v>15219</v>
      </c>
    </row>
    <row r="11" ht="36" customHeight="1" spans="1:14">
      <c r="A11" s="47" t="s">
        <v>1332</v>
      </c>
      <c r="B11" s="58">
        <v>410451</v>
      </c>
      <c r="C11" s="59">
        <v>410451</v>
      </c>
    </row>
    <row r="12" ht="36" customHeight="1" spans="1:14">
      <c r="A12" s="47" t="s">
        <v>1333</v>
      </c>
      <c r="B12" s="60"/>
      <c r="C12" s="61"/>
    </row>
    <row r="13" ht="36" customHeight="1" spans="1:14">
      <c r="A13" s="52" t="s">
        <v>1334</v>
      </c>
      <c r="B13" s="62"/>
      <c r="C13" s="63"/>
    </row>
    <row r="14" ht="39" customHeight="1" spans="1:14">
      <c r="A14" s="45" t="s">
        <v>1335</v>
      </c>
      <c r="B14" s="45"/>
      <c r="C14" s="45"/>
    </row>
    <row r="15" ht="34.15" customHeight="1" spans="1:14">
      <c r="A15" s="45"/>
      <c r="B15" s="45"/>
      <c r="C15" s="45"/>
      <c r="N15" s="40"/>
    </row>
  </sheetData>
  <mergeCells count="3">
    <mergeCell ref="A2:C2"/>
    <mergeCell ref="A14:C14"/>
    <mergeCell ref="A15:C15"/>
  </mergeCells>
  <printOptions horizontalCentered="1"/>
  <pageMargins left="0.708661417322835" right="0.708661417322835" top="0.748031496062992" bottom="0.708661417322835" header="0.31496062992126" footer="0.511811023622047"/>
  <pageSetup paperSize="9" orientation="portrait"/>
  <headerFooter>
    <oddFooter>&amp;C— &amp;P —</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N15"/>
  <sheetViews>
    <sheetView workbookViewId="0">
      <selection activeCell="L40" sqref="L40"/>
    </sheetView>
  </sheetViews>
  <sheetFormatPr defaultColWidth="9" defaultRowHeight="12"/>
  <cols>
    <col min="1" max="1" width="56.8833333333333" style="28" customWidth="1"/>
    <col min="2" max="3" width="16.1333333333333" style="28" customWidth="1"/>
    <col min="4" max="16384" width="9" style="28"/>
  </cols>
  <sheetData>
    <row r="1" s="24" customFormat="1" ht="15.95" customHeight="1" spans="1:14">
      <c r="A1" s="29" t="s">
        <v>1336</v>
      </c>
    </row>
    <row r="2" s="25" customFormat="1" ht="30" customHeight="1" spans="1:14">
      <c r="A2" s="30" t="s">
        <v>1337</v>
      </c>
      <c r="B2" s="30"/>
      <c r="C2" s="30"/>
    </row>
    <row r="3" s="26" customFormat="1" ht="20.1" customHeight="1" spans="1:14">
      <c r="A3" s="46"/>
      <c r="B3" s="46"/>
      <c r="C3" s="31" t="s">
        <v>35</v>
      </c>
    </row>
    <row r="4" s="27" customFormat="1" ht="33.6" customHeight="1" spans="1:14">
      <c r="A4" s="32" t="s">
        <v>1325</v>
      </c>
      <c r="B4" s="33" t="s">
        <v>633</v>
      </c>
      <c r="C4" s="34" t="s">
        <v>504</v>
      </c>
    </row>
    <row r="5" ht="43.9" customHeight="1" spans="1:14">
      <c r="A5" s="47" t="s">
        <v>1338</v>
      </c>
      <c r="B5" s="48">
        <v>2079200</v>
      </c>
      <c r="C5" s="49">
        <v>2079200</v>
      </c>
    </row>
    <row r="6" ht="43.9" customHeight="1" spans="1:14">
      <c r="A6" s="47" t="s">
        <v>1339</v>
      </c>
      <c r="B6" s="48">
        <v>2290000</v>
      </c>
      <c r="C6" s="49">
        <v>2290000</v>
      </c>
    </row>
    <row r="7" ht="43.9" customHeight="1" spans="1:14">
      <c r="A7" s="47" t="s">
        <v>1340</v>
      </c>
      <c r="B7" s="48">
        <v>215900</v>
      </c>
      <c r="C7" s="49">
        <v>215900</v>
      </c>
    </row>
    <row r="8" ht="43.9" customHeight="1" spans="1:14">
      <c r="A8" s="47" t="s">
        <v>1341</v>
      </c>
      <c r="B8" s="48">
        <v>6030</v>
      </c>
      <c r="C8" s="49">
        <v>6030</v>
      </c>
    </row>
    <row r="9" ht="43.9" customHeight="1" spans="1:14">
      <c r="A9" s="47" t="s">
        <v>1342</v>
      </c>
      <c r="B9" s="48">
        <v>2289070</v>
      </c>
      <c r="C9" s="49">
        <v>2289070</v>
      </c>
    </row>
    <row r="10" ht="43.9" customHeight="1" spans="1:14">
      <c r="A10" s="47" t="s">
        <v>1343</v>
      </c>
      <c r="B10" s="50"/>
      <c r="C10" s="51"/>
    </row>
    <row r="11" ht="43.9" customHeight="1" spans="1:14">
      <c r="A11" s="52" t="s">
        <v>1344</v>
      </c>
      <c r="B11" s="53"/>
      <c r="C11" s="54"/>
    </row>
    <row r="12" ht="39.95" customHeight="1" spans="1:14">
      <c r="A12" s="45" t="s">
        <v>1345</v>
      </c>
      <c r="B12" s="45"/>
      <c r="C12" s="45"/>
    </row>
    <row r="13" ht="34.15" customHeight="1" spans="1:14">
      <c r="A13" s="45"/>
      <c r="B13" s="45"/>
      <c r="C13" s="45"/>
    </row>
    <row r="15" spans="1:14">
      <c r="N15" s="40"/>
    </row>
  </sheetData>
  <mergeCells count="3">
    <mergeCell ref="A2:C2"/>
    <mergeCell ref="A12:C12"/>
    <mergeCell ref="A13:C13"/>
  </mergeCells>
  <printOptions horizontalCentered="1"/>
  <pageMargins left="0.708661417322835" right="0.708661417322835" top="0.748031496062992" bottom="0.708661417322835" header="0.31496062992126" footer="0.511811023622047"/>
  <pageSetup paperSize="9" orientation="portrait"/>
  <headerFooter>
    <oddFooter>&amp;C— &amp;P —</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N28"/>
  <sheetViews>
    <sheetView workbookViewId="0">
      <selection activeCell="L40" sqref="L40"/>
    </sheetView>
  </sheetViews>
  <sheetFormatPr defaultColWidth="9" defaultRowHeight="12"/>
  <cols>
    <col min="1" max="1" width="39.5" style="28" customWidth="1"/>
    <col min="2" max="2" width="16.75" style="28" customWidth="1"/>
    <col min="3" max="3" width="14.75" style="28" customWidth="1"/>
    <col min="4" max="4" width="14.3833333333333" style="28" customWidth="1"/>
    <col min="5" max="16384" width="9" style="28"/>
  </cols>
  <sheetData>
    <row r="1" s="24" customFormat="1" ht="15.95" customHeight="1" spans="1:14">
      <c r="A1" s="29" t="s">
        <v>1346</v>
      </c>
    </row>
    <row r="2" s="25" customFormat="1" ht="30" customHeight="1" spans="1:14">
      <c r="A2" s="30" t="s">
        <v>1347</v>
      </c>
      <c r="B2" s="30"/>
      <c r="C2" s="30"/>
      <c r="D2" s="30"/>
    </row>
    <row r="3" s="26" customFormat="1" ht="20.1" customHeight="1" spans="1:14">
      <c r="D3" s="31" t="s">
        <v>35</v>
      </c>
    </row>
    <row r="4" s="27" customFormat="1" ht="27" customHeight="1" spans="1:14">
      <c r="A4" s="32" t="s">
        <v>1325</v>
      </c>
      <c r="B4" s="33" t="s">
        <v>1348</v>
      </c>
      <c r="C4" s="33" t="s">
        <v>1349</v>
      </c>
      <c r="D4" s="34" t="s">
        <v>1350</v>
      </c>
    </row>
    <row r="5" ht="25.9" customHeight="1" spans="1:14">
      <c r="A5" s="35" t="s">
        <v>1351</v>
      </c>
      <c r="B5" s="36" t="s">
        <v>1352</v>
      </c>
      <c r="C5" s="36">
        <v>438280</v>
      </c>
      <c r="D5" s="37">
        <v>438280</v>
      </c>
    </row>
    <row r="6" ht="25.9" customHeight="1" spans="1:14">
      <c r="A6" s="35" t="s">
        <v>1353</v>
      </c>
      <c r="B6" s="36" t="s">
        <v>1317</v>
      </c>
      <c r="C6" s="36">
        <v>153610</v>
      </c>
      <c r="D6" s="37">
        <v>153610</v>
      </c>
    </row>
    <row r="7" ht="25.9" customHeight="1" spans="1:14">
      <c r="A7" s="35" t="s">
        <v>1354</v>
      </c>
      <c r="B7" s="36" t="s">
        <v>1318</v>
      </c>
      <c r="C7" s="38">
        <v>132210</v>
      </c>
      <c r="D7" s="39">
        <v>132210</v>
      </c>
    </row>
    <row r="8" ht="25.9" customHeight="1" spans="1:14">
      <c r="A8" s="35" t="s">
        <v>1355</v>
      </c>
      <c r="B8" s="36" t="s">
        <v>1356</v>
      </c>
      <c r="C8" s="36">
        <v>284670</v>
      </c>
      <c r="D8" s="37">
        <v>284670</v>
      </c>
    </row>
    <row r="9" ht="25.9" customHeight="1" spans="1:14">
      <c r="A9" s="35" t="s">
        <v>1354</v>
      </c>
      <c r="B9" s="36" t="s">
        <v>1320</v>
      </c>
      <c r="C9" s="38">
        <v>150870</v>
      </c>
      <c r="D9" s="39">
        <v>150870</v>
      </c>
    </row>
    <row r="10" ht="25.9" customHeight="1" spans="1:14">
      <c r="A10" s="35" t="s">
        <v>1357</v>
      </c>
      <c r="B10" s="36" t="s">
        <v>1358</v>
      </c>
      <c r="C10" s="36">
        <v>221700</v>
      </c>
      <c r="D10" s="37">
        <v>221700</v>
      </c>
    </row>
    <row r="11" ht="25.9" customHeight="1" spans="1:14">
      <c r="A11" s="35" t="s">
        <v>1353</v>
      </c>
      <c r="B11" s="36" t="s">
        <v>1359</v>
      </c>
      <c r="C11" s="36">
        <v>146900</v>
      </c>
      <c r="D11" s="37">
        <v>146900</v>
      </c>
    </row>
    <row r="12" ht="25.9" customHeight="1" spans="1:14">
      <c r="A12" s="35" t="s">
        <v>1355</v>
      </c>
      <c r="B12" s="36" t="s">
        <v>1360</v>
      </c>
      <c r="C12" s="36">
        <v>74800</v>
      </c>
      <c r="D12" s="37">
        <v>74800</v>
      </c>
    </row>
    <row r="13" ht="25.9" customHeight="1" spans="1:14">
      <c r="A13" s="35" t="s">
        <v>1361</v>
      </c>
      <c r="B13" s="36" t="s">
        <v>1362</v>
      </c>
      <c r="C13" s="38">
        <v>78977</v>
      </c>
      <c r="D13" s="39">
        <v>78977</v>
      </c>
    </row>
    <row r="14" ht="25.9" customHeight="1" spans="1:14">
      <c r="A14" s="35" t="s">
        <v>1353</v>
      </c>
      <c r="B14" s="36" t="s">
        <v>1363</v>
      </c>
      <c r="C14" s="38">
        <v>12506</v>
      </c>
      <c r="D14" s="39">
        <v>12506</v>
      </c>
    </row>
    <row r="15" ht="25.9" customHeight="1" spans="1:14">
      <c r="A15" s="35" t="s">
        <v>1355</v>
      </c>
      <c r="B15" s="36" t="s">
        <v>1364</v>
      </c>
      <c r="C15" s="38">
        <v>66471</v>
      </c>
      <c r="D15" s="39">
        <v>66471</v>
      </c>
      <c r="N15" s="40"/>
    </row>
    <row r="16" ht="25.9" customHeight="1" spans="1:14">
      <c r="A16" s="35" t="s">
        <v>1365</v>
      </c>
      <c r="B16" s="36" t="s">
        <v>1366</v>
      </c>
      <c r="C16" s="38">
        <v>136700</v>
      </c>
      <c r="D16" s="39">
        <v>136700</v>
      </c>
    </row>
    <row r="17" ht="25.9" customHeight="1" spans="1:4">
      <c r="A17" s="35" t="s">
        <v>1353</v>
      </c>
      <c r="B17" s="36" t="s">
        <v>1367</v>
      </c>
      <c r="C17" s="38">
        <v>40000</v>
      </c>
      <c r="D17" s="39">
        <v>40000</v>
      </c>
    </row>
    <row r="18" ht="25.9" customHeight="1" spans="1:4">
      <c r="A18" s="35" t="s">
        <v>1368</v>
      </c>
      <c r="B18" s="36"/>
      <c r="C18" s="38">
        <v>36000</v>
      </c>
      <c r="D18" s="39">
        <v>36000</v>
      </c>
    </row>
    <row r="19" ht="25.9" customHeight="1" spans="1:4">
      <c r="A19" s="35" t="s">
        <v>1369</v>
      </c>
      <c r="B19" s="36" t="s">
        <v>1370</v>
      </c>
      <c r="C19" s="38">
        <v>4000</v>
      </c>
      <c r="D19" s="39">
        <v>4000</v>
      </c>
    </row>
    <row r="20" ht="25.9" customHeight="1" spans="1:4">
      <c r="A20" s="35" t="s">
        <v>1355</v>
      </c>
      <c r="B20" s="36" t="s">
        <v>1371</v>
      </c>
      <c r="C20" s="38">
        <v>96700</v>
      </c>
      <c r="D20" s="39">
        <v>96700</v>
      </c>
    </row>
    <row r="21" ht="25.9" customHeight="1" spans="1:4">
      <c r="A21" s="35" t="s">
        <v>1368</v>
      </c>
      <c r="B21" s="36"/>
      <c r="C21" s="38">
        <v>87030</v>
      </c>
      <c r="D21" s="39">
        <v>87030</v>
      </c>
    </row>
    <row r="22" ht="25.9" customHeight="1" spans="1:4">
      <c r="A22" s="35" t="s">
        <v>1372</v>
      </c>
      <c r="B22" s="36" t="s">
        <v>1373</v>
      </c>
      <c r="C22" s="38">
        <v>9670</v>
      </c>
      <c r="D22" s="39">
        <v>9670</v>
      </c>
    </row>
    <row r="23" ht="25.9" customHeight="1" spans="1:4">
      <c r="A23" s="35" t="s">
        <v>1374</v>
      </c>
      <c r="B23" s="36" t="s">
        <v>1375</v>
      </c>
      <c r="C23" s="38">
        <v>76760</v>
      </c>
      <c r="D23" s="39">
        <v>76760</v>
      </c>
    </row>
    <row r="24" ht="25.9" customHeight="1" spans="1:4">
      <c r="A24" s="35" t="s">
        <v>1353</v>
      </c>
      <c r="B24" s="36" t="s">
        <v>1376</v>
      </c>
      <c r="C24" s="38">
        <v>9626</v>
      </c>
      <c r="D24" s="39">
        <v>9626</v>
      </c>
    </row>
    <row r="25" ht="25.9" customHeight="1" spans="1:4">
      <c r="A25" s="41" t="s">
        <v>1355</v>
      </c>
      <c r="B25" s="42" t="s">
        <v>1377</v>
      </c>
      <c r="C25" s="43">
        <v>67134</v>
      </c>
      <c r="D25" s="44">
        <v>67134</v>
      </c>
    </row>
    <row r="26" ht="41.1" customHeight="1" spans="1:4">
      <c r="A26" s="45" t="s">
        <v>1378</v>
      </c>
      <c r="B26" s="45"/>
      <c r="C26" s="45"/>
      <c r="D26" s="45"/>
    </row>
    <row r="27" ht="37.9" customHeight="1" spans="1:4">
      <c r="A27" s="45"/>
      <c r="B27" s="45"/>
      <c r="C27" s="45"/>
      <c r="D27" s="45"/>
    </row>
    <row r="28" ht="28.9" customHeight="1"/>
  </sheetData>
  <mergeCells count="3">
    <mergeCell ref="A2:D2"/>
    <mergeCell ref="A26:D26"/>
    <mergeCell ref="A27:D27"/>
  </mergeCells>
  <printOptions horizontalCentered="1"/>
  <pageMargins left="0.708661417322835" right="0.708661417322835" top="0.748031496062992" bottom="0.708661417322835" header="0.31496062992126" footer="0.511811023622047"/>
  <pageSetup paperSize="9" orientation="portrait"/>
  <headerFooter>
    <oddFooter>&amp;C— &amp;P —</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N15"/>
  <sheetViews>
    <sheetView workbookViewId="0">
      <selection activeCell="L40" sqref="L40"/>
    </sheetView>
  </sheetViews>
  <sheetFormatPr defaultColWidth="8.88333333333333" defaultRowHeight="12"/>
  <cols>
    <col min="1" max="1" width="41.5" style="5" customWidth="1"/>
    <col min="2" max="2" width="11" style="5" customWidth="1"/>
    <col min="3" max="4" width="10.8833333333333" style="5" customWidth="1"/>
    <col min="5" max="5" width="11" style="5" customWidth="1"/>
    <col min="6" max="16384" width="8.88333333333333" style="5"/>
  </cols>
  <sheetData>
    <row r="1" s="1" customFormat="1" ht="15.95" customHeight="1" spans="1:14">
      <c r="A1" s="6" t="s">
        <v>1379</v>
      </c>
      <c r="B1" s="6"/>
      <c r="C1" s="6"/>
      <c r="D1" s="6"/>
      <c r="E1" s="7"/>
    </row>
    <row r="2" s="2" customFormat="1" ht="30" customHeight="1" spans="1:14">
      <c r="A2" s="8" t="s">
        <v>1380</v>
      </c>
      <c r="B2" s="8"/>
      <c r="C2" s="8"/>
      <c r="D2" s="8"/>
      <c r="E2" s="8"/>
    </row>
    <row r="3" s="3" customFormat="1" ht="20.1" customHeight="1" spans="1:14">
      <c r="A3" s="9"/>
      <c r="B3" s="10"/>
      <c r="C3" s="10"/>
      <c r="D3" s="10"/>
      <c r="E3" s="11" t="s">
        <v>35</v>
      </c>
    </row>
    <row r="4" s="4" customFormat="1" ht="33" customHeight="1" spans="1:14">
      <c r="A4" s="12" t="s">
        <v>1325</v>
      </c>
      <c r="B4" s="13" t="s">
        <v>1348</v>
      </c>
      <c r="C4" s="13" t="s">
        <v>1349</v>
      </c>
      <c r="D4" s="13" t="s">
        <v>1350</v>
      </c>
      <c r="E4" s="14" t="s">
        <v>1381</v>
      </c>
    </row>
    <row r="5" ht="36" customHeight="1" spans="1:14">
      <c r="A5" s="15" t="s">
        <v>1382</v>
      </c>
      <c r="B5" s="16" t="s">
        <v>1316</v>
      </c>
      <c r="C5" s="16">
        <v>2702000</v>
      </c>
      <c r="D5" s="16">
        <v>2702000</v>
      </c>
      <c r="E5" s="17"/>
    </row>
    <row r="6" ht="36" customHeight="1" spans="1:14">
      <c r="A6" s="15" t="s">
        <v>1383</v>
      </c>
      <c r="B6" s="16" t="s">
        <v>1317</v>
      </c>
      <c r="C6" s="18">
        <v>412000</v>
      </c>
      <c r="D6" s="18">
        <v>412000</v>
      </c>
      <c r="E6" s="17"/>
    </row>
    <row r="7" ht="36" customHeight="1" spans="1:14">
      <c r="A7" s="15" t="s">
        <v>1384</v>
      </c>
      <c r="B7" s="16" t="s">
        <v>1318</v>
      </c>
      <c r="C7" s="18">
        <v>2290000</v>
      </c>
      <c r="D7" s="18">
        <v>2290000</v>
      </c>
      <c r="E7" s="17"/>
    </row>
    <row r="8" ht="36" customHeight="1" spans="1:14">
      <c r="A8" s="15" t="s">
        <v>1385</v>
      </c>
      <c r="B8" s="16" t="s">
        <v>1319</v>
      </c>
      <c r="C8" s="16"/>
      <c r="D8" s="16"/>
      <c r="E8" s="17"/>
    </row>
    <row r="9" ht="36" customHeight="1" spans="1:14">
      <c r="A9" s="15" t="s">
        <v>1383</v>
      </c>
      <c r="B9" s="16" t="s">
        <v>1320</v>
      </c>
      <c r="C9" s="16"/>
      <c r="D9" s="16"/>
      <c r="E9" s="17"/>
    </row>
    <row r="10" ht="36" customHeight="1" spans="1:14">
      <c r="A10" s="19" t="s">
        <v>1384</v>
      </c>
      <c r="B10" s="20" t="s">
        <v>1321</v>
      </c>
      <c r="C10" s="20"/>
      <c r="D10" s="20"/>
      <c r="E10" s="21"/>
    </row>
    <row r="11" ht="32.1" customHeight="1" spans="1:14">
      <c r="A11" s="22" t="s">
        <v>1386</v>
      </c>
      <c r="B11" s="22"/>
      <c r="C11" s="22"/>
      <c r="D11" s="22"/>
      <c r="E11" s="22"/>
    </row>
    <row r="15" spans="1:14">
      <c r="N15" s="23"/>
    </row>
  </sheetData>
  <mergeCells count="2">
    <mergeCell ref="A2:E2"/>
    <mergeCell ref="A11:E11"/>
  </mergeCells>
  <printOptions horizontalCentered="1"/>
  <pageMargins left="0.708661417322835" right="0.708661417322835" top="0.748031496062992" bottom="0.708661417322835" header="0.31496062992126" footer="0.511811023622047"/>
  <pageSetup paperSize="9" orientation="portrait"/>
  <headerFooter>
    <oddFooter>&amp;C— &amp;P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K36"/>
  <sheetViews>
    <sheetView showZeros="0" workbookViewId="0">
      <selection activeCell="L40" sqref="L40"/>
    </sheetView>
  </sheetViews>
  <sheetFormatPr defaultColWidth="9" defaultRowHeight="21.95" customHeight="1"/>
  <cols>
    <col min="1" max="1" width="22.25" style="595" customWidth="1"/>
    <col min="2" max="2" width="12.3833333333333" style="596" hidden="1" customWidth="1"/>
    <col min="3" max="3" width="13.5" style="596" customWidth="1"/>
    <col min="4" max="4" width="8.13333333333333" style="345" customWidth="1"/>
    <col min="5" max="5" width="22.8833333333333" style="595" customWidth="1"/>
    <col min="6" max="6" width="12.75" style="595" hidden="1" customWidth="1"/>
    <col min="7" max="7" width="13.5" style="595" customWidth="1"/>
    <col min="8" max="8" width="8.5" style="347" customWidth="1"/>
    <col min="9" max="16384" width="9" style="595"/>
  </cols>
  <sheetData>
    <row r="1" s="125" customFormat="1" ht="15.95" customHeight="1" spans="1:10">
      <c r="A1" s="125" t="s">
        <v>33</v>
      </c>
      <c r="D1" s="348"/>
      <c r="H1" s="348"/>
    </row>
    <row r="2" s="591" customFormat="1" ht="30" customHeight="1" spans="1:10">
      <c r="A2" s="126" t="s">
        <v>34</v>
      </c>
      <c r="B2" s="126"/>
      <c r="C2" s="126"/>
      <c r="D2" s="126"/>
      <c r="E2" s="126"/>
      <c r="F2" s="126"/>
      <c r="G2" s="126"/>
      <c r="H2" s="126"/>
      <c r="I2" s="126"/>
    </row>
    <row r="3" s="592" customFormat="1" ht="20.1" customHeight="1" spans="1:10">
      <c r="A3" s="597"/>
      <c r="B3" s="597"/>
      <c r="C3" s="597"/>
      <c r="D3" s="351"/>
      <c r="E3" s="597"/>
      <c r="F3" s="598" t="s">
        <v>35</v>
      </c>
      <c r="G3" s="598"/>
      <c r="H3" s="598"/>
    </row>
    <row r="4" s="593" customFormat="1" ht="21.2" customHeight="1" spans="1:10">
      <c r="A4" s="599" t="s">
        <v>36</v>
      </c>
      <c r="B4" s="600" t="s">
        <v>37</v>
      </c>
      <c r="C4" s="600" t="s">
        <v>38</v>
      </c>
      <c r="D4" s="601" t="s">
        <v>39</v>
      </c>
      <c r="E4" s="602" t="s">
        <v>40</v>
      </c>
      <c r="F4" s="600" t="s">
        <v>37</v>
      </c>
      <c r="G4" s="600" t="s">
        <v>38</v>
      </c>
      <c r="H4" s="603" t="s">
        <v>39</v>
      </c>
    </row>
    <row r="5" ht="21.2" customHeight="1" spans="1:10">
      <c r="A5" s="604" t="s">
        <v>41</v>
      </c>
      <c r="B5" s="605">
        <v>1405223</v>
      </c>
      <c r="C5" s="605">
        <f>C6+C29</f>
        <v>1280639</v>
      </c>
      <c r="D5" s="606">
        <f t="shared" ref="D5:D19" si="0">(C5-B5)/B5*100</f>
        <v>-8.8657814453649</v>
      </c>
      <c r="E5" s="360" t="s">
        <v>41</v>
      </c>
      <c r="F5" s="607">
        <v>1405223</v>
      </c>
      <c r="G5" s="607">
        <f>G6+G29</f>
        <v>1280639</v>
      </c>
      <c r="H5" s="608">
        <f>(G5-F5)/F5*100</f>
        <v>-8.8657814453649</v>
      </c>
      <c r="J5" s="346">
        <f>C5-G5</f>
        <v>0</v>
      </c>
    </row>
    <row r="6" s="594" customFormat="1" ht="21.2" customHeight="1" spans="1:10">
      <c r="A6" s="609" t="s">
        <v>42</v>
      </c>
      <c r="B6" s="605">
        <v>211111</v>
      </c>
      <c r="C6" s="605">
        <f>C7+C22</f>
        <v>306479</v>
      </c>
      <c r="D6" s="606">
        <f t="shared" si="0"/>
        <v>45.1743395654419</v>
      </c>
      <c r="E6" s="610" t="s">
        <v>43</v>
      </c>
      <c r="F6" s="607">
        <v>1154686</v>
      </c>
      <c r="G6" s="607">
        <f>SUM(G7:G28)</f>
        <v>962545</v>
      </c>
      <c r="H6" s="608">
        <f t="shared" ref="H6:H34" si="1">(G6-F6)/F6*100</f>
        <v>-16.640108219897</v>
      </c>
    </row>
    <row r="7" ht="21.2" customHeight="1" spans="1:10">
      <c r="A7" s="611" t="s">
        <v>44</v>
      </c>
      <c r="B7" s="468">
        <v>100189</v>
      </c>
      <c r="C7" s="468">
        <f>SUM(C8:C20)</f>
        <v>80324</v>
      </c>
      <c r="D7" s="612">
        <f t="shared" si="0"/>
        <v>-19.8275259759055</v>
      </c>
      <c r="E7" s="613" t="s">
        <v>45</v>
      </c>
      <c r="F7" s="468">
        <v>82936</v>
      </c>
      <c r="G7" s="468">
        <v>93005</v>
      </c>
      <c r="H7" s="614">
        <f t="shared" si="1"/>
        <v>12.1406867946368</v>
      </c>
    </row>
    <row r="8" ht="21.2" customHeight="1" spans="1:10">
      <c r="A8" s="611" t="s">
        <v>46</v>
      </c>
      <c r="B8" s="615">
        <v>35019</v>
      </c>
      <c r="C8" s="615">
        <v>32745</v>
      </c>
      <c r="D8" s="616">
        <f t="shared" si="0"/>
        <v>-6.49361775036409</v>
      </c>
      <c r="E8" s="613" t="s">
        <v>47</v>
      </c>
      <c r="F8" s="468">
        <v>392</v>
      </c>
      <c r="G8" s="468">
        <v>308</v>
      </c>
      <c r="H8" s="198">
        <f t="shared" si="1"/>
        <v>-21.4285714285714</v>
      </c>
    </row>
    <row r="9" ht="21.2" customHeight="1" spans="1:10">
      <c r="A9" s="611" t="s">
        <v>48</v>
      </c>
      <c r="B9" s="615">
        <v>8435</v>
      </c>
      <c r="C9" s="615">
        <v>7862</v>
      </c>
      <c r="D9" s="616">
        <f t="shared" si="0"/>
        <v>-6.79312388855957</v>
      </c>
      <c r="E9" s="613" t="s">
        <v>49</v>
      </c>
      <c r="F9" s="468">
        <v>27959</v>
      </c>
      <c r="G9" s="468">
        <v>25696</v>
      </c>
      <c r="H9" s="198">
        <f t="shared" si="1"/>
        <v>-8.09399477806789</v>
      </c>
    </row>
    <row r="10" ht="21.2" customHeight="1" spans="1:10">
      <c r="A10" s="611" t="s">
        <v>50</v>
      </c>
      <c r="B10" s="615">
        <v>3202</v>
      </c>
      <c r="C10" s="615">
        <v>3618</v>
      </c>
      <c r="D10" s="616">
        <f t="shared" si="0"/>
        <v>12.9918800749532</v>
      </c>
      <c r="E10" s="613" t="s">
        <v>51</v>
      </c>
      <c r="F10" s="468">
        <v>201035</v>
      </c>
      <c r="G10" s="468">
        <v>215865</v>
      </c>
      <c r="H10" s="198">
        <f t="shared" si="1"/>
        <v>7.37682493098217</v>
      </c>
    </row>
    <row r="11" ht="21.2" customHeight="1" spans="1:10">
      <c r="A11" s="611" t="s">
        <v>52</v>
      </c>
      <c r="B11" s="615">
        <v>2386</v>
      </c>
      <c r="C11" s="615">
        <v>4278</v>
      </c>
      <c r="D11" s="616">
        <f t="shared" si="0"/>
        <v>79.2958927074602</v>
      </c>
      <c r="E11" s="613" t="s">
        <v>53</v>
      </c>
      <c r="F11" s="468">
        <v>4295</v>
      </c>
      <c r="G11" s="468">
        <v>4504</v>
      </c>
      <c r="H11" s="198">
        <f t="shared" si="1"/>
        <v>4.86612339930151</v>
      </c>
      <c r="J11" s="346"/>
    </row>
    <row r="12" ht="21.2" customHeight="1" spans="1:10">
      <c r="A12" s="611" t="s">
        <v>54</v>
      </c>
      <c r="B12" s="615">
        <v>3495</v>
      </c>
      <c r="C12" s="615">
        <v>3160</v>
      </c>
      <c r="D12" s="616">
        <f t="shared" si="0"/>
        <v>-9.58512160228898</v>
      </c>
      <c r="E12" s="613" t="s">
        <v>55</v>
      </c>
      <c r="F12" s="468">
        <v>6725</v>
      </c>
      <c r="G12" s="468">
        <v>5707</v>
      </c>
      <c r="H12" s="198">
        <f t="shared" si="1"/>
        <v>-15.1375464684015</v>
      </c>
    </row>
    <row r="13" ht="21.2" customHeight="1" spans="1:10">
      <c r="A13" s="611" t="s">
        <v>56</v>
      </c>
      <c r="B13" s="615">
        <v>4890</v>
      </c>
      <c r="C13" s="615">
        <v>6120</v>
      </c>
      <c r="D13" s="616">
        <f t="shared" si="0"/>
        <v>25.1533742331288</v>
      </c>
      <c r="E13" s="613" t="s">
        <v>57</v>
      </c>
      <c r="F13" s="468">
        <v>167858</v>
      </c>
      <c r="G13" s="468">
        <v>159318</v>
      </c>
      <c r="H13" s="198">
        <f t="shared" si="1"/>
        <v>-5.08763359506249</v>
      </c>
    </row>
    <row r="14" ht="21.2" customHeight="1" spans="1:10">
      <c r="A14" s="611" t="s">
        <v>58</v>
      </c>
      <c r="B14" s="615">
        <v>1862</v>
      </c>
      <c r="C14" s="615">
        <v>1703</v>
      </c>
      <c r="D14" s="616">
        <f t="shared" si="0"/>
        <v>-8.53920515574651</v>
      </c>
      <c r="E14" s="613" t="s">
        <v>59</v>
      </c>
      <c r="F14" s="468">
        <v>66301</v>
      </c>
      <c r="G14" s="468">
        <v>70866</v>
      </c>
      <c r="H14" s="198">
        <f t="shared" si="1"/>
        <v>6.88526568226724</v>
      </c>
    </row>
    <row r="15" ht="21.2" customHeight="1" spans="1:10">
      <c r="A15" s="611" t="s">
        <v>60</v>
      </c>
      <c r="B15" s="615">
        <v>6758</v>
      </c>
      <c r="C15" s="615">
        <v>7867</v>
      </c>
      <c r="D15" s="616">
        <f t="shared" si="0"/>
        <v>16.4101805267831</v>
      </c>
      <c r="E15" s="613" t="s">
        <v>61</v>
      </c>
      <c r="F15" s="468">
        <v>25880</v>
      </c>
      <c r="G15" s="468">
        <v>28021</v>
      </c>
      <c r="H15" s="198">
        <f t="shared" si="1"/>
        <v>8.27279752704791</v>
      </c>
    </row>
    <row r="16" ht="21.2" customHeight="1" spans="1:10">
      <c r="A16" s="611" t="s">
        <v>62</v>
      </c>
      <c r="B16" s="615">
        <v>20639</v>
      </c>
      <c r="C16" s="615">
        <v>5673</v>
      </c>
      <c r="D16" s="616">
        <f t="shared" si="0"/>
        <v>-72.5132031590678</v>
      </c>
      <c r="E16" s="613" t="s">
        <v>63</v>
      </c>
      <c r="F16" s="468">
        <v>75225</v>
      </c>
      <c r="G16" s="468">
        <v>31635</v>
      </c>
      <c r="H16" s="198">
        <f t="shared" si="1"/>
        <v>-57.9461615154536</v>
      </c>
    </row>
    <row r="17" ht="21.2" customHeight="1" spans="1:11">
      <c r="A17" s="611" t="s">
        <v>64</v>
      </c>
      <c r="B17" s="615">
        <v>6325</v>
      </c>
      <c r="C17" s="615">
        <v>1958</v>
      </c>
      <c r="D17" s="616">
        <f t="shared" si="0"/>
        <v>-69.0434782608696</v>
      </c>
      <c r="E17" s="613" t="s">
        <v>65</v>
      </c>
      <c r="F17" s="468">
        <v>314153</v>
      </c>
      <c r="G17" s="468">
        <v>164142</v>
      </c>
      <c r="H17" s="198">
        <f t="shared" si="1"/>
        <v>-47.7509366455199</v>
      </c>
    </row>
    <row r="18" ht="21.2" customHeight="1" spans="1:11">
      <c r="A18" s="611" t="s">
        <v>66</v>
      </c>
      <c r="B18" s="615">
        <v>7040</v>
      </c>
      <c r="C18" s="615">
        <v>5110</v>
      </c>
      <c r="D18" s="616">
        <f t="shared" si="0"/>
        <v>-27.4147727272727</v>
      </c>
      <c r="E18" s="613" t="s">
        <v>67</v>
      </c>
      <c r="F18" s="468">
        <v>41211</v>
      </c>
      <c r="G18" s="468">
        <v>36951</v>
      </c>
      <c r="H18" s="198">
        <f t="shared" si="1"/>
        <v>-10.3370459343379</v>
      </c>
    </row>
    <row r="19" ht="21.2" customHeight="1" spans="1:11">
      <c r="A19" s="611" t="s">
        <v>68</v>
      </c>
      <c r="B19" s="615">
        <v>125</v>
      </c>
      <c r="C19" s="615">
        <v>219</v>
      </c>
      <c r="D19" s="616">
        <f t="shared" si="0"/>
        <v>75.2</v>
      </c>
      <c r="E19" s="613" t="s">
        <v>69</v>
      </c>
      <c r="F19" s="468">
        <v>14844</v>
      </c>
      <c r="G19" s="468">
        <v>27638</v>
      </c>
      <c r="H19" s="198">
        <f t="shared" si="1"/>
        <v>86.1897062786311</v>
      </c>
      <c r="J19" s="346"/>
    </row>
    <row r="20" s="594" customFormat="1" ht="21.2" customHeight="1" spans="1:11">
      <c r="A20" s="611" t="s">
        <v>70</v>
      </c>
      <c r="B20" s="615">
        <v>13</v>
      </c>
      <c r="C20" s="615">
        <v>11</v>
      </c>
      <c r="D20" s="616"/>
      <c r="E20" s="613" t="s">
        <v>71</v>
      </c>
      <c r="F20" s="468">
        <v>1936</v>
      </c>
      <c r="G20" s="468">
        <v>1136</v>
      </c>
      <c r="H20" s="198">
        <f t="shared" si="1"/>
        <v>-41.3223140495868</v>
      </c>
    </row>
    <row r="21" s="594" customFormat="1" ht="21.2" customHeight="1" spans="1:11">
      <c r="A21" s="611"/>
      <c r="B21" s="615"/>
      <c r="C21" s="615"/>
      <c r="D21" s="616"/>
      <c r="E21" s="613" t="s">
        <v>72</v>
      </c>
      <c r="F21" s="468">
        <v>460</v>
      </c>
      <c r="G21" s="468"/>
      <c r="H21" s="198">
        <f t="shared" si="1"/>
        <v>-100</v>
      </c>
    </row>
    <row r="22" ht="21.2" customHeight="1" spans="1:11">
      <c r="A22" s="611" t="s">
        <v>73</v>
      </c>
      <c r="B22" s="468">
        <v>110922</v>
      </c>
      <c r="C22" s="468">
        <f>SUM(C23:C28)</f>
        <v>226155</v>
      </c>
      <c r="D22" s="612">
        <f t="shared" ref="D22:D35" si="2">(C22-B22)/B22*100</f>
        <v>103.886514848272</v>
      </c>
      <c r="E22" s="613" t="s">
        <v>74</v>
      </c>
      <c r="F22" s="468">
        <v>11628</v>
      </c>
      <c r="G22" s="468">
        <v>14217</v>
      </c>
      <c r="H22" s="614">
        <f t="shared" si="1"/>
        <v>22.265221878225</v>
      </c>
    </row>
    <row r="23" ht="21.2" customHeight="1" spans="1:11">
      <c r="A23" s="611" t="s">
        <v>75</v>
      </c>
      <c r="B23" s="615">
        <v>7764</v>
      </c>
      <c r="C23" s="615">
        <v>7975</v>
      </c>
      <c r="D23" s="616">
        <f t="shared" si="2"/>
        <v>2.71767130345183</v>
      </c>
      <c r="E23" s="613" t="s">
        <v>76</v>
      </c>
      <c r="F23" s="468">
        <v>68294</v>
      </c>
      <c r="G23" s="468">
        <v>49634</v>
      </c>
      <c r="H23" s="198">
        <f t="shared" si="1"/>
        <v>-27.3230444841421</v>
      </c>
    </row>
    <row r="24" ht="21.2" customHeight="1" spans="1:11">
      <c r="A24" s="611" t="s">
        <v>77</v>
      </c>
      <c r="B24" s="615">
        <v>3784</v>
      </c>
      <c r="C24" s="615">
        <v>3455</v>
      </c>
      <c r="D24" s="616">
        <f t="shared" si="2"/>
        <v>-8.69450317124736</v>
      </c>
      <c r="E24" s="613" t="s">
        <v>78</v>
      </c>
      <c r="F24" s="468">
        <v>68</v>
      </c>
      <c r="G24" s="468">
        <v>122</v>
      </c>
      <c r="H24" s="198">
        <f t="shared" si="1"/>
        <v>79.4117647058823</v>
      </c>
    </row>
    <row r="25" ht="21.2" customHeight="1" spans="1:11">
      <c r="A25" s="611" t="s">
        <v>79</v>
      </c>
      <c r="B25" s="615">
        <v>14619</v>
      </c>
      <c r="C25" s="615">
        <v>15110</v>
      </c>
      <c r="D25" s="616">
        <f t="shared" si="2"/>
        <v>3.35864286202887</v>
      </c>
      <c r="E25" s="613" t="s">
        <v>80</v>
      </c>
      <c r="F25" s="468">
        <v>23979</v>
      </c>
      <c r="G25" s="468">
        <v>9957</v>
      </c>
      <c r="H25" s="198">
        <f t="shared" si="1"/>
        <v>-58.4761666458151</v>
      </c>
    </row>
    <row r="26" ht="21.2" customHeight="1" spans="1:11">
      <c r="A26" s="611" t="s">
        <v>81</v>
      </c>
      <c r="B26" s="615">
        <v>83354</v>
      </c>
      <c r="C26" s="615">
        <v>198664</v>
      </c>
      <c r="D26" s="616">
        <f t="shared" si="2"/>
        <v>138.337692252321</v>
      </c>
      <c r="E26" s="613" t="s">
        <v>82</v>
      </c>
      <c r="F26" s="468">
        <v>6200</v>
      </c>
      <c r="G26" s="468">
        <v>10979</v>
      </c>
      <c r="H26" s="198">
        <f t="shared" si="1"/>
        <v>77.0806451612903</v>
      </c>
    </row>
    <row r="27" ht="21.2" customHeight="1" spans="1:11">
      <c r="A27" s="611" t="s">
        <v>83</v>
      </c>
      <c r="B27" s="615">
        <v>610</v>
      </c>
      <c r="C27" s="615">
        <v>639</v>
      </c>
      <c r="D27" s="616">
        <f t="shared" si="2"/>
        <v>4.75409836065574</v>
      </c>
      <c r="E27" s="613" t="s">
        <v>84</v>
      </c>
      <c r="F27" s="468">
        <v>13304</v>
      </c>
      <c r="G27" s="468">
        <v>12836</v>
      </c>
      <c r="H27" s="198">
        <f t="shared" si="1"/>
        <v>-3.51773902585688</v>
      </c>
    </row>
    <row r="28" ht="21.2" customHeight="1" spans="1:11">
      <c r="A28" s="611" t="s">
        <v>85</v>
      </c>
      <c r="B28" s="615">
        <v>791</v>
      </c>
      <c r="C28" s="615">
        <v>312</v>
      </c>
      <c r="D28" s="616">
        <f t="shared" si="2"/>
        <v>-60.5562579013906</v>
      </c>
      <c r="E28" s="613" t="s">
        <v>86</v>
      </c>
      <c r="F28" s="468">
        <v>3</v>
      </c>
      <c r="G28" s="468">
        <v>8</v>
      </c>
      <c r="H28" s="198">
        <f t="shared" si="1"/>
        <v>166.666666666667</v>
      </c>
    </row>
    <row r="29" ht="21.2" customHeight="1" spans="1:11">
      <c r="A29" s="617" t="s">
        <v>87</v>
      </c>
      <c r="B29" s="618">
        <v>1194112</v>
      </c>
      <c r="C29" s="618">
        <f>SUM(C30:C35)</f>
        <v>974160</v>
      </c>
      <c r="D29" s="619">
        <f t="shared" si="2"/>
        <v>-18.4197127237646</v>
      </c>
      <c r="E29" s="610" t="s">
        <v>88</v>
      </c>
      <c r="F29" s="360">
        <v>250537</v>
      </c>
      <c r="G29" s="360">
        <f>SUM(G30:G35)</f>
        <v>318094</v>
      </c>
      <c r="H29" s="620">
        <f t="shared" si="1"/>
        <v>26.9648794389651</v>
      </c>
      <c r="K29" s="594"/>
    </row>
    <row r="30" ht="21.2" customHeight="1" spans="1:11">
      <c r="A30" s="611" t="s">
        <v>89</v>
      </c>
      <c r="B30" s="621">
        <v>860237</v>
      </c>
      <c r="C30" s="621">
        <v>634488</v>
      </c>
      <c r="D30" s="622">
        <f t="shared" si="2"/>
        <v>-26.2426517343476</v>
      </c>
      <c r="E30" s="613" t="s">
        <v>90</v>
      </c>
      <c r="F30" s="623">
        <v>33382</v>
      </c>
      <c r="G30" s="623">
        <v>48128</v>
      </c>
      <c r="H30" s="624">
        <f t="shared" si="1"/>
        <v>44.1735066802468</v>
      </c>
    </row>
    <row r="31" ht="21.2" customHeight="1" spans="1:11">
      <c r="A31" s="611" t="s">
        <v>91</v>
      </c>
      <c r="B31" s="621">
        <v>207163</v>
      </c>
      <c r="C31" s="621">
        <f>148301+102</f>
        <v>148403</v>
      </c>
      <c r="D31" s="622">
        <f t="shared" si="2"/>
        <v>-28.3641383837847</v>
      </c>
      <c r="E31" s="613" t="s">
        <v>92</v>
      </c>
      <c r="F31" s="625">
        <v>66625</v>
      </c>
      <c r="G31" s="625">
        <f>132210+15129</f>
        <v>147339</v>
      </c>
      <c r="H31" s="624">
        <f t="shared" si="1"/>
        <v>121.146716697936</v>
      </c>
    </row>
    <row r="32" ht="21.2" customHeight="1" spans="1:11">
      <c r="A32" s="611" t="s">
        <v>93</v>
      </c>
      <c r="B32" s="621"/>
      <c r="C32" s="621">
        <v>300</v>
      </c>
      <c r="D32" s="622"/>
      <c r="E32" s="613" t="s">
        <v>94</v>
      </c>
      <c r="F32" s="625">
        <v>1100</v>
      </c>
      <c r="G32" s="625">
        <v>900</v>
      </c>
      <c r="H32" s="624">
        <f t="shared" si="1"/>
        <v>-18.1818181818182</v>
      </c>
    </row>
    <row r="33" ht="21.2" customHeight="1" spans="1:8">
      <c r="A33" s="611" t="s">
        <v>95</v>
      </c>
      <c r="B33" s="621">
        <v>40069</v>
      </c>
      <c r="C33" s="621">
        <v>36231</v>
      </c>
      <c r="D33" s="622">
        <f t="shared" si="2"/>
        <v>-9.578477126956</v>
      </c>
      <c r="E33" s="613" t="s">
        <v>96</v>
      </c>
      <c r="F33" s="625">
        <v>1128</v>
      </c>
      <c r="G33" s="625">
        <f>653+300</f>
        <v>953</v>
      </c>
      <c r="H33" s="624">
        <f t="shared" si="1"/>
        <v>-15.5141843971631</v>
      </c>
    </row>
    <row r="34" ht="21.2" customHeight="1" spans="1:8">
      <c r="A34" s="611" t="s">
        <v>97</v>
      </c>
      <c r="B34" s="621">
        <v>76810</v>
      </c>
      <c r="C34" s="621">
        <v>153610</v>
      </c>
      <c r="D34" s="622">
        <f t="shared" si="2"/>
        <v>99.986980861867</v>
      </c>
      <c r="E34" s="613" t="s">
        <v>98</v>
      </c>
      <c r="F34" s="625">
        <v>148302</v>
      </c>
      <c r="G34" s="625">
        <f>1276+119396+102</f>
        <v>120774</v>
      </c>
      <c r="H34" s="624">
        <f t="shared" si="1"/>
        <v>-18.5621232350204</v>
      </c>
    </row>
    <row r="35" ht="20.45" customHeight="1" spans="1:8">
      <c r="A35" s="626" t="s">
        <v>99</v>
      </c>
      <c r="B35" s="627">
        <v>9833</v>
      </c>
      <c r="C35" s="627">
        <v>1128</v>
      </c>
      <c r="D35" s="628">
        <f t="shared" si="2"/>
        <v>-88.5284246923624</v>
      </c>
      <c r="E35" s="629"/>
      <c r="F35" s="629"/>
      <c r="G35" s="629"/>
      <c r="H35" s="630"/>
    </row>
    <row r="36" ht="21" customHeight="1"/>
  </sheetData>
  <mergeCells count="2">
    <mergeCell ref="A2:H2"/>
    <mergeCell ref="F3:H3"/>
  </mergeCells>
  <printOptions horizontalCentered="1"/>
  <pageMargins left="0.708661417322835" right="0.708661417322835" top="0.551181102362205" bottom="0.511811023622047" header="0.31496062992126" footer="0.511811023622047"/>
  <pageSetup paperSize="9" orientation="portrait"/>
  <headerFooter>
    <oddFooter>&amp;C—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N26"/>
  <sheetViews>
    <sheetView workbookViewId="0">
      <selection activeCell="L40" sqref="L40"/>
    </sheetView>
  </sheetViews>
  <sheetFormatPr defaultColWidth="9" defaultRowHeight="24" customHeight="1"/>
  <cols>
    <col min="1" max="1" width="34.5" style="28" customWidth="1"/>
    <col min="2" max="4" width="18.1333333333333" style="28" customWidth="1"/>
    <col min="5" max="16384" width="9" style="28"/>
  </cols>
  <sheetData>
    <row r="1" s="382" customFormat="1" ht="15.95" customHeight="1" spans="1:14">
      <c r="A1" s="168" t="s">
        <v>100</v>
      </c>
      <c r="B1" s="168"/>
      <c r="C1" s="168"/>
      <c r="D1" s="168"/>
    </row>
    <row r="2" s="383" customFormat="1" ht="30" customHeight="1" spans="1:14">
      <c r="A2" s="573" t="s">
        <v>101</v>
      </c>
      <c r="B2" s="573"/>
      <c r="C2" s="573"/>
      <c r="D2" s="573"/>
    </row>
    <row r="3" s="26" customFormat="1" ht="20.1" customHeight="1" spans="1:14">
      <c r="A3" s="574"/>
      <c r="B3" s="574"/>
      <c r="C3" s="574"/>
      <c r="D3" s="575" t="s">
        <v>35</v>
      </c>
    </row>
    <row r="4" s="27" customFormat="1" ht="24.75" customHeight="1" spans="1:14">
      <c r="A4" s="576" t="s">
        <v>36</v>
      </c>
      <c r="B4" s="577" t="s">
        <v>102</v>
      </c>
      <c r="C4" s="577" t="s">
        <v>38</v>
      </c>
      <c r="D4" s="578" t="s">
        <v>39</v>
      </c>
    </row>
    <row r="5" ht="24.75" customHeight="1" spans="1:14">
      <c r="A5" s="579" t="s">
        <v>42</v>
      </c>
      <c r="B5" s="580">
        <v>211111</v>
      </c>
      <c r="C5" s="580">
        <f>C6+C20</f>
        <v>306479</v>
      </c>
      <c r="D5" s="581">
        <v>45.173865880982</v>
      </c>
    </row>
    <row r="6" ht="24.75" customHeight="1" spans="1:14">
      <c r="A6" s="582" t="s">
        <v>44</v>
      </c>
      <c r="B6" s="580">
        <f>SUM(B7:B19)</f>
        <v>100189</v>
      </c>
      <c r="C6" s="580">
        <f>SUM(C7:C19)</f>
        <v>80324</v>
      </c>
      <c r="D6" s="581">
        <v>-19.8275259759055</v>
      </c>
    </row>
    <row r="7" ht="24.75" customHeight="1" spans="1:14">
      <c r="A7" s="583" t="s">
        <v>46</v>
      </c>
      <c r="B7" s="584">
        <v>35019</v>
      </c>
      <c r="C7" s="584">
        <v>32745</v>
      </c>
      <c r="D7" s="585">
        <v>-6.49361775036409</v>
      </c>
    </row>
    <row r="8" ht="24.75" customHeight="1" spans="1:14">
      <c r="A8" s="586" t="s">
        <v>48</v>
      </c>
      <c r="B8" s="584">
        <v>8435</v>
      </c>
      <c r="C8" s="584">
        <v>7862</v>
      </c>
      <c r="D8" s="585">
        <v>-6.79312388855957</v>
      </c>
    </row>
    <row r="9" ht="24.75" customHeight="1" spans="1:14">
      <c r="A9" s="583" t="s">
        <v>50</v>
      </c>
      <c r="B9" s="584">
        <v>3202</v>
      </c>
      <c r="C9" s="584">
        <v>3618</v>
      </c>
      <c r="D9" s="585">
        <v>12.9918800749532</v>
      </c>
    </row>
    <row r="10" ht="24.75" customHeight="1" spans="1:14">
      <c r="A10" s="586" t="s">
        <v>52</v>
      </c>
      <c r="B10" s="584">
        <v>2386</v>
      </c>
      <c r="C10" s="584">
        <v>4278</v>
      </c>
      <c r="D10" s="585">
        <v>79.2958927074602</v>
      </c>
    </row>
    <row r="11" ht="24.75" customHeight="1" spans="1:14">
      <c r="A11" s="583" t="s">
        <v>54</v>
      </c>
      <c r="B11" s="584">
        <v>3495</v>
      </c>
      <c r="C11" s="584">
        <v>3160</v>
      </c>
      <c r="D11" s="585">
        <v>-9.58512160228898</v>
      </c>
    </row>
    <row r="12" ht="24.75" customHeight="1" spans="1:14">
      <c r="A12" s="586" t="s">
        <v>56</v>
      </c>
      <c r="B12" s="584">
        <v>4890</v>
      </c>
      <c r="C12" s="584">
        <v>6120</v>
      </c>
      <c r="D12" s="585">
        <v>25.1533742331288</v>
      </c>
    </row>
    <row r="13" ht="24.75" customHeight="1" spans="1:14">
      <c r="A13" s="583" t="s">
        <v>58</v>
      </c>
      <c r="B13" s="584">
        <v>1862</v>
      </c>
      <c r="C13" s="584">
        <v>1703</v>
      </c>
      <c r="D13" s="585">
        <v>-8.53920515574651</v>
      </c>
    </row>
    <row r="14" ht="24.75" customHeight="1" spans="1:14">
      <c r="A14" s="586" t="s">
        <v>60</v>
      </c>
      <c r="B14" s="584">
        <v>6758</v>
      </c>
      <c r="C14" s="584">
        <v>7867</v>
      </c>
      <c r="D14" s="585">
        <v>16.4101805267831</v>
      </c>
      <c r="N14" s="40"/>
    </row>
    <row r="15" ht="24.75" customHeight="1" spans="1:14">
      <c r="A15" s="583" t="s">
        <v>62</v>
      </c>
      <c r="B15" s="584">
        <v>20639</v>
      </c>
      <c r="C15" s="584">
        <v>5673</v>
      </c>
      <c r="D15" s="585">
        <v>-72.5132031590678</v>
      </c>
    </row>
    <row r="16" ht="24.75" customHeight="1" spans="1:14">
      <c r="A16" s="586" t="s">
        <v>64</v>
      </c>
      <c r="B16" s="584">
        <v>6325</v>
      </c>
      <c r="C16" s="584">
        <v>1958</v>
      </c>
      <c r="D16" s="585">
        <v>-69.0434782608696</v>
      </c>
    </row>
    <row r="17" ht="24.75" customHeight="1" spans="1:4">
      <c r="A17" s="583" t="s">
        <v>66</v>
      </c>
      <c r="B17" s="584">
        <v>7040</v>
      </c>
      <c r="C17" s="584">
        <v>5110</v>
      </c>
      <c r="D17" s="585">
        <v>-27.4147727272727</v>
      </c>
    </row>
    <row r="18" ht="24.75" customHeight="1" spans="1:4">
      <c r="A18" s="583" t="s">
        <v>68</v>
      </c>
      <c r="B18" s="584">
        <v>125</v>
      </c>
      <c r="C18" s="584">
        <v>219</v>
      </c>
      <c r="D18" s="585">
        <v>75.2</v>
      </c>
    </row>
    <row r="19" ht="24.75" customHeight="1" spans="1:4">
      <c r="A19" s="586" t="s">
        <v>70</v>
      </c>
      <c r="B19" s="584">
        <v>13</v>
      </c>
      <c r="C19" s="584">
        <v>11</v>
      </c>
      <c r="D19" s="585"/>
    </row>
    <row r="20" ht="24.75" customHeight="1" spans="1:4">
      <c r="A20" s="582" t="s">
        <v>73</v>
      </c>
      <c r="B20" s="580">
        <f>SUM(B21:B26)</f>
        <v>110922</v>
      </c>
      <c r="C20" s="580">
        <f>SUM(C21:C26)</f>
        <v>226155</v>
      </c>
      <c r="D20" s="581">
        <v>103.88561331386</v>
      </c>
    </row>
    <row r="21" ht="24.75" customHeight="1" spans="1:4">
      <c r="A21" s="583" t="s">
        <v>75</v>
      </c>
      <c r="B21" s="584">
        <v>7764</v>
      </c>
      <c r="C21" s="584">
        <v>7975</v>
      </c>
      <c r="D21" s="585">
        <v>2.71767130345183</v>
      </c>
    </row>
    <row r="22" ht="24.75" customHeight="1" spans="1:4">
      <c r="A22" s="586" t="s">
        <v>77</v>
      </c>
      <c r="B22" s="584">
        <v>3784</v>
      </c>
      <c r="C22" s="584">
        <v>3455</v>
      </c>
      <c r="D22" s="585">
        <v>-8.69450317124736</v>
      </c>
    </row>
    <row r="23" ht="24.75" customHeight="1" spans="1:4">
      <c r="A23" s="586" t="s">
        <v>79</v>
      </c>
      <c r="B23" s="584">
        <v>14619</v>
      </c>
      <c r="C23" s="584">
        <v>15110</v>
      </c>
      <c r="D23" s="585">
        <v>3.35180244886791</v>
      </c>
    </row>
    <row r="24" ht="24.75" customHeight="1" spans="1:4">
      <c r="A24" s="583" t="s">
        <v>81</v>
      </c>
      <c r="B24" s="584">
        <v>83354</v>
      </c>
      <c r="C24" s="584">
        <v>198664</v>
      </c>
      <c r="D24" s="585">
        <v>138.337692252321</v>
      </c>
    </row>
    <row r="25" customHeight="1" spans="1:4">
      <c r="A25" s="587" t="s">
        <v>83</v>
      </c>
      <c r="B25" s="584">
        <v>610</v>
      </c>
      <c r="C25" s="584">
        <v>639</v>
      </c>
      <c r="D25" s="585">
        <v>4.75409836065574</v>
      </c>
    </row>
    <row r="26" customHeight="1" spans="1:4">
      <c r="A26" s="588" t="s">
        <v>85</v>
      </c>
      <c r="B26" s="589">
        <v>791</v>
      </c>
      <c r="C26" s="589">
        <v>312</v>
      </c>
      <c r="D26" s="590">
        <v>-60.5562579013906</v>
      </c>
    </row>
  </sheetData>
  <mergeCells count="1">
    <mergeCell ref="A2:D2"/>
  </mergeCells>
  <printOptions horizontalCentered="1"/>
  <pageMargins left="0.708661417322835" right="0.708661417322835" top="0.748031496062992" bottom="0.708661417322835" header="0.31496062992126" footer="0.511811023622047"/>
  <pageSetup paperSize="9" orientation="portrait"/>
  <headerFooter>
    <oddFooter>&amp;C—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C514"/>
  <sheetViews>
    <sheetView showZeros="0" workbookViewId="0">
      <selection activeCell="L40" sqref="L40"/>
    </sheetView>
  </sheetViews>
  <sheetFormatPr defaultColWidth="8.88333333333333" defaultRowHeight="12" outlineLevelCol="2"/>
  <cols>
    <col min="1" max="1" width="13.6333333333333" style="173" customWidth="1"/>
    <col min="2" max="2" width="47.1333333333333" style="40" customWidth="1"/>
    <col min="3" max="3" width="17.25" style="558" customWidth="1"/>
    <col min="4" max="16384" width="8.88333333333333" style="40"/>
  </cols>
  <sheetData>
    <row r="1" s="168" customFormat="1" ht="15.95" customHeight="1" spans="1:3">
      <c r="A1" s="157" t="s">
        <v>103</v>
      </c>
      <c r="B1" s="559"/>
      <c r="C1" s="560"/>
    </row>
    <row r="2" s="169" customFormat="1" ht="30" customHeight="1" spans="1:3">
      <c r="A2" s="158" t="s">
        <v>104</v>
      </c>
      <c r="B2" s="158"/>
      <c r="C2" s="158"/>
    </row>
    <row r="3" s="170" customFormat="1" ht="20.1" customHeight="1" spans="1:3">
      <c r="A3" s="561"/>
      <c r="B3" s="562"/>
      <c r="C3" s="563" t="s">
        <v>35</v>
      </c>
    </row>
    <row r="4" s="171" customFormat="1" ht="23.1" customHeight="1" spans="1:3">
      <c r="A4" s="329" t="s">
        <v>105</v>
      </c>
      <c r="B4" s="330" t="s">
        <v>106</v>
      </c>
      <c r="C4" s="564" t="s">
        <v>107</v>
      </c>
    </row>
    <row r="5" ht="15.2" customHeight="1" spans="1:3">
      <c r="A5" s="565"/>
      <c r="B5" s="566" t="s">
        <v>108</v>
      </c>
      <c r="C5" s="567">
        <v>962545</v>
      </c>
    </row>
    <row r="6" ht="15.2" customHeight="1" spans="1:3">
      <c r="A6" s="568">
        <v>201</v>
      </c>
      <c r="B6" s="569" t="s">
        <v>45</v>
      </c>
      <c r="C6" s="570">
        <v>93005</v>
      </c>
    </row>
    <row r="7" ht="15.2" customHeight="1" spans="1:3">
      <c r="A7" s="568">
        <v>20101</v>
      </c>
      <c r="B7" s="569" t="s">
        <v>109</v>
      </c>
      <c r="C7" s="570">
        <v>1541</v>
      </c>
    </row>
    <row r="8" ht="15.2" customHeight="1" spans="1:3">
      <c r="A8" s="568">
        <v>2010101</v>
      </c>
      <c r="B8" s="571" t="s">
        <v>110</v>
      </c>
      <c r="C8" s="570">
        <v>1010</v>
      </c>
    </row>
    <row r="9" ht="15.2" customHeight="1" spans="1:3">
      <c r="A9" s="568">
        <v>2010102</v>
      </c>
      <c r="B9" s="571" t="s">
        <v>111</v>
      </c>
      <c r="C9" s="570">
        <v>154</v>
      </c>
    </row>
    <row r="10" ht="15.2" customHeight="1" spans="1:3">
      <c r="A10" s="568">
        <v>2010104</v>
      </c>
      <c r="B10" s="571" t="s">
        <v>112</v>
      </c>
      <c r="C10" s="570">
        <v>144</v>
      </c>
    </row>
    <row r="11" ht="15.2" customHeight="1" spans="1:3">
      <c r="A11" s="568">
        <v>2010106</v>
      </c>
      <c r="B11" s="571" t="s">
        <v>113</v>
      </c>
      <c r="C11" s="570">
        <v>10</v>
      </c>
    </row>
    <row r="12" ht="15.2" customHeight="1" spans="1:3">
      <c r="A12" s="568">
        <v>2010108</v>
      </c>
      <c r="B12" s="571" t="s">
        <v>114</v>
      </c>
      <c r="C12" s="570">
        <v>152</v>
      </c>
    </row>
    <row r="13" ht="15.2" customHeight="1" spans="1:3">
      <c r="A13" s="568">
        <v>2010150</v>
      </c>
      <c r="B13" s="571" t="s">
        <v>115</v>
      </c>
      <c r="C13" s="570">
        <v>71</v>
      </c>
    </row>
    <row r="14" ht="15.2" customHeight="1" spans="1:3">
      <c r="A14" s="568">
        <v>20102</v>
      </c>
      <c r="B14" s="569" t="s">
        <v>116</v>
      </c>
      <c r="C14" s="570">
        <v>1247</v>
      </c>
    </row>
    <row r="15" ht="15.2" customHeight="1" spans="1:3">
      <c r="A15" s="568">
        <v>2010201</v>
      </c>
      <c r="B15" s="571" t="s">
        <v>110</v>
      </c>
      <c r="C15" s="570">
        <v>919</v>
      </c>
    </row>
    <row r="16" ht="15.2" customHeight="1" spans="1:3">
      <c r="A16" s="568">
        <v>2010202</v>
      </c>
      <c r="B16" s="571" t="s">
        <v>111</v>
      </c>
      <c r="C16" s="570">
        <v>42</v>
      </c>
    </row>
    <row r="17" ht="15.2" customHeight="1" spans="1:3">
      <c r="A17" s="568">
        <v>2010204</v>
      </c>
      <c r="B17" s="571" t="s">
        <v>117</v>
      </c>
      <c r="C17" s="570">
        <v>201</v>
      </c>
    </row>
    <row r="18" ht="15.2" customHeight="1" spans="1:3">
      <c r="A18" s="568">
        <v>2010250</v>
      </c>
      <c r="B18" s="571" t="s">
        <v>115</v>
      </c>
      <c r="C18" s="570">
        <v>85</v>
      </c>
    </row>
    <row r="19" ht="15.2" customHeight="1" spans="1:3">
      <c r="A19" s="568">
        <v>20103</v>
      </c>
      <c r="B19" s="569" t="s">
        <v>118</v>
      </c>
      <c r="C19" s="570">
        <v>59391</v>
      </c>
    </row>
    <row r="20" ht="15.2" customHeight="1" spans="1:3">
      <c r="A20" s="568">
        <v>2010301</v>
      </c>
      <c r="B20" s="571" t="s">
        <v>110</v>
      </c>
      <c r="C20" s="570">
        <v>26680</v>
      </c>
    </row>
    <row r="21" ht="15.2" customHeight="1" spans="1:3">
      <c r="A21" s="568">
        <v>2010302</v>
      </c>
      <c r="B21" s="571" t="s">
        <v>111</v>
      </c>
      <c r="C21" s="570">
        <v>2212</v>
      </c>
    </row>
    <row r="22" ht="15.2" customHeight="1" spans="1:3">
      <c r="A22" s="568">
        <v>2010306</v>
      </c>
      <c r="B22" s="571" t="s">
        <v>119</v>
      </c>
      <c r="C22" s="570">
        <v>2120</v>
      </c>
    </row>
    <row r="23" ht="15.2" customHeight="1" spans="1:3">
      <c r="A23" s="568">
        <v>2010350</v>
      </c>
      <c r="B23" s="571" t="s">
        <v>115</v>
      </c>
      <c r="C23" s="570">
        <v>22410</v>
      </c>
    </row>
    <row r="24" ht="15.2" customHeight="1" spans="1:3">
      <c r="A24" s="568">
        <v>2010399</v>
      </c>
      <c r="B24" s="571" t="s">
        <v>120</v>
      </c>
      <c r="C24" s="570">
        <v>5969</v>
      </c>
    </row>
    <row r="25" ht="15.2" customHeight="1" spans="1:3">
      <c r="A25" s="568">
        <v>20104</v>
      </c>
      <c r="B25" s="569" t="s">
        <v>121</v>
      </c>
      <c r="C25" s="570">
        <v>1382</v>
      </c>
    </row>
    <row r="26" ht="15.2" customHeight="1" spans="1:3">
      <c r="A26" s="568">
        <v>2010401</v>
      </c>
      <c r="B26" s="571" t="s">
        <v>110</v>
      </c>
      <c r="C26" s="570">
        <v>743</v>
      </c>
    </row>
    <row r="27" ht="15.2" customHeight="1" spans="1:3">
      <c r="A27" s="568">
        <v>2010404</v>
      </c>
      <c r="B27" s="571" t="s">
        <v>122</v>
      </c>
      <c r="C27" s="570">
        <v>84</v>
      </c>
    </row>
    <row r="28" ht="15.2" customHeight="1" spans="1:3">
      <c r="A28" s="568">
        <v>2010450</v>
      </c>
      <c r="B28" s="571" t="s">
        <v>115</v>
      </c>
      <c r="C28" s="570">
        <v>521</v>
      </c>
    </row>
    <row r="29" ht="15.2" customHeight="1" spans="1:3">
      <c r="A29" s="568">
        <v>2010499</v>
      </c>
      <c r="B29" s="571" t="s">
        <v>123</v>
      </c>
      <c r="C29" s="570">
        <v>34</v>
      </c>
    </row>
    <row r="30" ht="15.2" customHeight="1" spans="1:3">
      <c r="A30" s="568">
        <v>20105</v>
      </c>
      <c r="B30" s="569" t="s">
        <v>124</v>
      </c>
      <c r="C30" s="570">
        <v>703</v>
      </c>
    </row>
    <row r="31" ht="15.2" customHeight="1" spans="1:3">
      <c r="A31" s="568">
        <v>2010501</v>
      </c>
      <c r="B31" s="571" t="s">
        <v>110</v>
      </c>
      <c r="C31" s="570">
        <v>356</v>
      </c>
    </row>
    <row r="32" ht="15.2" customHeight="1" spans="1:3">
      <c r="A32" s="568">
        <v>2010502</v>
      </c>
      <c r="B32" s="571" t="s">
        <v>111</v>
      </c>
      <c r="C32" s="570">
        <v>10</v>
      </c>
    </row>
    <row r="33" ht="15.2" customHeight="1" spans="1:3">
      <c r="A33" s="568">
        <v>2010506</v>
      </c>
      <c r="B33" s="571" t="s">
        <v>125</v>
      </c>
      <c r="C33" s="570">
        <v>1</v>
      </c>
    </row>
    <row r="34" ht="15.2" customHeight="1" spans="1:3">
      <c r="A34" s="568">
        <v>2010507</v>
      </c>
      <c r="B34" s="571" t="s">
        <v>126</v>
      </c>
      <c r="C34" s="570">
        <v>123</v>
      </c>
    </row>
    <row r="35" ht="15.2" customHeight="1" spans="1:3">
      <c r="A35" s="568">
        <v>2010508</v>
      </c>
      <c r="B35" s="571" t="s">
        <v>127</v>
      </c>
      <c r="C35" s="570">
        <v>86</v>
      </c>
    </row>
    <row r="36" ht="15.2" customHeight="1" spans="1:3">
      <c r="A36" s="568">
        <v>2010550</v>
      </c>
      <c r="B36" s="571" t="s">
        <v>115</v>
      </c>
      <c r="C36" s="570">
        <v>125</v>
      </c>
    </row>
    <row r="37" ht="15.2" customHeight="1" spans="1:3">
      <c r="A37" s="568">
        <v>2010599</v>
      </c>
      <c r="B37" s="571" t="s">
        <v>128</v>
      </c>
      <c r="C37" s="570">
        <v>2</v>
      </c>
    </row>
    <row r="38" ht="15.2" customHeight="1" spans="1:3">
      <c r="A38" s="568">
        <v>20106</v>
      </c>
      <c r="B38" s="569" t="s">
        <v>129</v>
      </c>
      <c r="C38" s="570">
        <v>3035</v>
      </c>
    </row>
    <row r="39" ht="15.2" customHeight="1" spans="1:3">
      <c r="A39" s="568">
        <v>2010601</v>
      </c>
      <c r="B39" s="571" t="s">
        <v>110</v>
      </c>
      <c r="C39" s="570">
        <v>856</v>
      </c>
    </row>
    <row r="40" ht="15.2" customHeight="1" spans="1:3">
      <c r="A40" s="568">
        <v>2010602</v>
      </c>
      <c r="B40" s="571" t="s">
        <v>111</v>
      </c>
      <c r="C40" s="570">
        <v>14</v>
      </c>
    </row>
    <row r="41" ht="15.2" customHeight="1" spans="1:3">
      <c r="A41" s="568">
        <v>2010607</v>
      </c>
      <c r="B41" s="571" t="s">
        <v>130</v>
      </c>
      <c r="C41" s="570">
        <v>52</v>
      </c>
    </row>
    <row r="42" ht="15.2" customHeight="1" spans="1:3">
      <c r="A42" s="568">
        <v>2010608</v>
      </c>
      <c r="B42" s="571" t="s">
        <v>131</v>
      </c>
      <c r="C42" s="570">
        <v>427</v>
      </c>
    </row>
    <row r="43" ht="15.2" customHeight="1" spans="1:3">
      <c r="A43" s="568">
        <v>2010650</v>
      </c>
      <c r="B43" s="571" t="s">
        <v>115</v>
      </c>
      <c r="C43" s="570">
        <v>1101</v>
      </c>
    </row>
    <row r="44" ht="15.2" customHeight="1" spans="1:3">
      <c r="A44" s="568">
        <v>2010699</v>
      </c>
      <c r="B44" s="571" t="s">
        <v>132</v>
      </c>
      <c r="C44" s="570">
        <v>585</v>
      </c>
    </row>
    <row r="45" ht="15.2" customHeight="1" spans="1:3">
      <c r="A45" s="568">
        <v>20107</v>
      </c>
      <c r="B45" s="569" t="s">
        <v>133</v>
      </c>
      <c r="C45" s="570">
        <v>1566</v>
      </c>
    </row>
    <row r="46" ht="15.2" customHeight="1" spans="1:3">
      <c r="A46" s="568">
        <v>2010799</v>
      </c>
      <c r="B46" s="571" t="s">
        <v>134</v>
      </c>
      <c r="C46" s="570">
        <v>1566</v>
      </c>
    </row>
    <row r="47" ht="15.2" customHeight="1" spans="1:3">
      <c r="A47" s="568">
        <v>20108</v>
      </c>
      <c r="B47" s="569" t="s">
        <v>135</v>
      </c>
      <c r="C47" s="570">
        <v>79</v>
      </c>
    </row>
    <row r="48" ht="15.2" customHeight="1" spans="1:3">
      <c r="A48" s="568">
        <v>2010802</v>
      </c>
      <c r="B48" s="571" t="s">
        <v>111</v>
      </c>
      <c r="C48" s="570">
        <v>34</v>
      </c>
    </row>
    <row r="49" ht="15.2" customHeight="1" spans="1:3">
      <c r="A49" s="568">
        <v>2010804</v>
      </c>
      <c r="B49" s="571" t="s">
        <v>136</v>
      </c>
      <c r="C49" s="570">
        <v>45</v>
      </c>
    </row>
    <row r="50" ht="15.2" customHeight="1" spans="1:3">
      <c r="A50" s="568">
        <v>20111</v>
      </c>
      <c r="B50" s="569" t="s">
        <v>137</v>
      </c>
      <c r="C50" s="570">
        <v>3740</v>
      </c>
    </row>
    <row r="51" ht="15.2" customHeight="1" spans="1:3">
      <c r="A51" s="568">
        <v>2011101</v>
      </c>
      <c r="B51" s="571" t="s">
        <v>110</v>
      </c>
      <c r="C51" s="570">
        <v>3134</v>
      </c>
    </row>
    <row r="52" ht="15.2" customHeight="1" spans="1:3">
      <c r="A52" s="568">
        <v>2011102</v>
      </c>
      <c r="B52" s="571" t="s">
        <v>111</v>
      </c>
      <c r="C52" s="570">
        <v>368</v>
      </c>
    </row>
    <row r="53" ht="15.2" customHeight="1" spans="1:3">
      <c r="A53" s="568">
        <v>2011150</v>
      </c>
      <c r="B53" s="571" t="s">
        <v>115</v>
      </c>
      <c r="C53" s="570">
        <v>238</v>
      </c>
    </row>
    <row r="54" ht="15.2" customHeight="1" spans="1:3">
      <c r="A54" s="568">
        <v>20113</v>
      </c>
      <c r="B54" s="569" t="s">
        <v>138</v>
      </c>
      <c r="C54" s="570">
        <v>1376</v>
      </c>
    </row>
    <row r="55" ht="15.2" customHeight="1" spans="1:3">
      <c r="A55" s="568">
        <v>2011301</v>
      </c>
      <c r="B55" s="571" t="s">
        <v>110</v>
      </c>
      <c r="C55" s="570">
        <v>292</v>
      </c>
    </row>
    <row r="56" ht="15.2" customHeight="1" spans="1:3">
      <c r="A56" s="568">
        <v>2011302</v>
      </c>
      <c r="B56" s="571" t="s">
        <v>111</v>
      </c>
      <c r="C56" s="570">
        <v>86</v>
      </c>
    </row>
    <row r="57" ht="15.2" customHeight="1" spans="1:3">
      <c r="A57" s="568">
        <v>2011308</v>
      </c>
      <c r="B57" s="571" t="s">
        <v>139</v>
      </c>
      <c r="C57" s="570">
        <v>496</v>
      </c>
    </row>
    <row r="58" ht="15.2" customHeight="1" spans="1:3">
      <c r="A58" s="568">
        <v>2011350</v>
      </c>
      <c r="B58" s="571" t="s">
        <v>115</v>
      </c>
      <c r="C58" s="570">
        <v>502</v>
      </c>
    </row>
    <row r="59" ht="15.2" customHeight="1" spans="1:3">
      <c r="A59" s="568">
        <v>20114</v>
      </c>
      <c r="B59" s="569" t="s">
        <v>140</v>
      </c>
      <c r="C59" s="570">
        <v>3</v>
      </c>
    </row>
    <row r="60" ht="15.2" customHeight="1" spans="1:3">
      <c r="A60" s="568">
        <v>2011409</v>
      </c>
      <c r="B60" s="571" t="s">
        <v>141</v>
      </c>
      <c r="C60" s="570">
        <v>3</v>
      </c>
    </row>
    <row r="61" ht="15.2" customHeight="1" spans="1:3">
      <c r="A61" s="568">
        <v>20126</v>
      </c>
      <c r="B61" s="569" t="s">
        <v>142</v>
      </c>
      <c r="C61" s="570">
        <v>335</v>
      </c>
    </row>
    <row r="62" ht="15.2" customHeight="1" spans="1:3">
      <c r="A62" s="568">
        <v>2012601</v>
      </c>
      <c r="B62" s="571" t="s">
        <v>110</v>
      </c>
      <c r="C62" s="570">
        <v>256</v>
      </c>
    </row>
    <row r="63" ht="15.2" customHeight="1" spans="1:3">
      <c r="A63" s="568">
        <v>2012604</v>
      </c>
      <c r="B63" s="571" t="s">
        <v>143</v>
      </c>
      <c r="C63" s="570">
        <v>79</v>
      </c>
    </row>
    <row r="64" ht="15.2" customHeight="1" spans="1:3">
      <c r="A64" s="568">
        <v>20128</v>
      </c>
      <c r="B64" s="569" t="s">
        <v>144</v>
      </c>
      <c r="C64" s="570">
        <v>272</v>
      </c>
    </row>
    <row r="65" ht="15.2" customHeight="1" spans="1:3">
      <c r="A65" s="568">
        <v>2012801</v>
      </c>
      <c r="B65" s="571" t="s">
        <v>110</v>
      </c>
      <c r="C65" s="570">
        <v>109</v>
      </c>
    </row>
    <row r="66" ht="15.2" customHeight="1" spans="1:3">
      <c r="A66" s="568">
        <v>2012802</v>
      </c>
      <c r="B66" s="571" t="s">
        <v>111</v>
      </c>
      <c r="C66" s="570">
        <v>79</v>
      </c>
    </row>
    <row r="67" ht="15.2" customHeight="1" spans="1:3">
      <c r="A67" s="568">
        <v>2012850</v>
      </c>
      <c r="B67" s="571" t="s">
        <v>115</v>
      </c>
      <c r="C67" s="570">
        <v>84</v>
      </c>
    </row>
    <row r="68" ht="15.2" customHeight="1" spans="1:3">
      <c r="A68" s="568">
        <v>20129</v>
      </c>
      <c r="B68" s="569" t="s">
        <v>145</v>
      </c>
      <c r="C68" s="570">
        <v>1297</v>
      </c>
    </row>
    <row r="69" ht="15.2" customHeight="1" spans="1:3">
      <c r="A69" s="568">
        <v>2012901</v>
      </c>
      <c r="B69" s="571" t="s">
        <v>110</v>
      </c>
      <c r="C69" s="570">
        <v>319</v>
      </c>
    </row>
    <row r="70" ht="15.2" customHeight="1" spans="1:3">
      <c r="A70" s="568">
        <v>2012902</v>
      </c>
      <c r="B70" s="571" t="s">
        <v>111</v>
      </c>
      <c r="C70" s="570">
        <v>302</v>
      </c>
    </row>
    <row r="71" ht="15.2" customHeight="1" spans="1:3">
      <c r="A71" s="568">
        <v>2012906</v>
      </c>
      <c r="B71" s="571" t="s">
        <v>146</v>
      </c>
      <c r="C71" s="570">
        <v>300</v>
      </c>
    </row>
    <row r="72" ht="15.2" customHeight="1" spans="1:3">
      <c r="A72" s="568">
        <v>2012950</v>
      </c>
      <c r="B72" s="571" t="s">
        <v>115</v>
      </c>
      <c r="C72" s="570">
        <v>365</v>
      </c>
    </row>
    <row r="73" ht="15.2" customHeight="1" spans="1:3">
      <c r="A73" s="568">
        <v>2012999</v>
      </c>
      <c r="B73" s="571" t="s">
        <v>147</v>
      </c>
      <c r="C73" s="570">
        <v>11</v>
      </c>
    </row>
    <row r="74" ht="15.2" customHeight="1" spans="1:3">
      <c r="A74" s="568">
        <v>20131</v>
      </c>
      <c r="B74" s="569" t="s">
        <v>148</v>
      </c>
      <c r="C74" s="570">
        <v>1550</v>
      </c>
    </row>
    <row r="75" ht="15.2" customHeight="1" spans="1:3">
      <c r="A75" s="568">
        <v>2013101</v>
      </c>
      <c r="B75" s="571" t="s">
        <v>110</v>
      </c>
      <c r="C75" s="570">
        <v>761</v>
      </c>
    </row>
    <row r="76" ht="15.2" customHeight="1" spans="1:3">
      <c r="A76" s="568">
        <v>2013102</v>
      </c>
      <c r="B76" s="571" t="s">
        <v>111</v>
      </c>
      <c r="C76" s="570">
        <v>61</v>
      </c>
    </row>
    <row r="77" ht="15.2" customHeight="1" spans="1:3">
      <c r="A77" s="568">
        <v>2013105</v>
      </c>
      <c r="B77" s="571" t="s">
        <v>149</v>
      </c>
      <c r="C77" s="570">
        <v>104</v>
      </c>
    </row>
    <row r="78" ht="15.2" customHeight="1" spans="1:3">
      <c r="A78" s="568">
        <v>2013150</v>
      </c>
      <c r="B78" s="571" t="s">
        <v>115</v>
      </c>
      <c r="C78" s="570">
        <v>368</v>
      </c>
    </row>
    <row r="79" ht="15.2" customHeight="1" spans="1:3">
      <c r="A79" s="568">
        <v>2013199</v>
      </c>
      <c r="B79" s="571" t="s">
        <v>150</v>
      </c>
      <c r="C79" s="570">
        <v>256</v>
      </c>
    </row>
    <row r="80" ht="15.2" customHeight="1" spans="1:3">
      <c r="A80" s="568">
        <v>20132</v>
      </c>
      <c r="B80" s="569" t="s">
        <v>151</v>
      </c>
      <c r="C80" s="570">
        <v>4486</v>
      </c>
    </row>
    <row r="81" ht="15.2" customHeight="1" spans="1:3">
      <c r="A81" s="568">
        <v>2013201</v>
      </c>
      <c r="B81" s="571" t="s">
        <v>110</v>
      </c>
      <c r="C81" s="570">
        <v>823</v>
      </c>
    </row>
    <row r="82" ht="15.2" customHeight="1" spans="1:3">
      <c r="A82" s="568">
        <v>2013202</v>
      </c>
      <c r="B82" s="571" t="s">
        <v>111</v>
      </c>
      <c r="C82" s="570">
        <v>1080</v>
      </c>
    </row>
    <row r="83" ht="15.2" customHeight="1" spans="1:3">
      <c r="A83" s="568">
        <v>2013204</v>
      </c>
      <c r="B83" s="571" t="s">
        <v>152</v>
      </c>
      <c r="C83" s="570">
        <v>142</v>
      </c>
    </row>
    <row r="84" ht="15.2" customHeight="1" spans="1:3">
      <c r="A84" s="568">
        <v>2013250</v>
      </c>
      <c r="B84" s="571" t="s">
        <v>115</v>
      </c>
      <c r="C84" s="570">
        <v>169</v>
      </c>
    </row>
    <row r="85" ht="15.2" customHeight="1" spans="1:3">
      <c r="A85" s="568">
        <v>2013299</v>
      </c>
      <c r="B85" s="571" t="s">
        <v>153</v>
      </c>
      <c r="C85" s="570">
        <v>2272</v>
      </c>
    </row>
    <row r="86" ht="15.2" customHeight="1" spans="1:3">
      <c r="A86" s="568">
        <v>20133</v>
      </c>
      <c r="B86" s="569" t="s">
        <v>154</v>
      </c>
      <c r="C86" s="570">
        <v>925</v>
      </c>
    </row>
    <row r="87" ht="15.2" customHeight="1" spans="1:3">
      <c r="A87" s="568">
        <v>2013301</v>
      </c>
      <c r="B87" s="571" t="s">
        <v>110</v>
      </c>
      <c r="C87" s="570">
        <v>239</v>
      </c>
    </row>
    <row r="88" ht="15.2" customHeight="1" spans="1:3">
      <c r="A88" s="568">
        <v>2013302</v>
      </c>
      <c r="B88" s="571" t="s">
        <v>111</v>
      </c>
      <c r="C88" s="570">
        <v>248</v>
      </c>
    </row>
    <row r="89" ht="15.2" customHeight="1" spans="1:3">
      <c r="A89" s="568">
        <v>2013350</v>
      </c>
      <c r="B89" s="571" t="s">
        <v>115</v>
      </c>
      <c r="C89" s="570">
        <v>346</v>
      </c>
    </row>
    <row r="90" ht="15.2" customHeight="1" spans="1:3">
      <c r="A90" s="568">
        <v>2013399</v>
      </c>
      <c r="B90" s="571" t="s">
        <v>155</v>
      </c>
      <c r="C90" s="570">
        <v>92</v>
      </c>
    </row>
    <row r="91" ht="15.2" customHeight="1" spans="1:3">
      <c r="A91" s="568">
        <v>20134</v>
      </c>
      <c r="B91" s="569" t="s">
        <v>156</v>
      </c>
      <c r="C91" s="570">
        <v>559</v>
      </c>
    </row>
    <row r="92" ht="15.2" customHeight="1" spans="1:3">
      <c r="A92" s="568">
        <v>2013401</v>
      </c>
      <c r="B92" s="571" t="s">
        <v>110</v>
      </c>
      <c r="C92" s="570">
        <v>344</v>
      </c>
    </row>
    <row r="93" ht="15.2" customHeight="1" spans="1:3">
      <c r="A93" s="568">
        <v>2013402</v>
      </c>
      <c r="B93" s="571" t="s">
        <v>111</v>
      </c>
      <c r="C93" s="570">
        <v>72</v>
      </c>
    </row>
    <row r="94" ht="15.2" customHeight="1" spans="1:3">
      <c r="A94" s="568">
        <v>2013404</v>
      </c>
      <c r="B94" s="571" t="s">
        <v>157</v>
      </c>
      <c r="C94" s="570">
        <v>136</v>
      </c>
    </row>
    <row r="95" ht="15.2" customHeight="1" spans="1:3">
      <c r="A95" s="568">
        <v>2013405</v>
      </c>
      <c r="B95" s="571" t="s">
        <v>158</v>
      </c>
      <c r="C95" s="570">
        <v>7</v>
      </c>
    </row>
    <row r="96" ht="15.2" customHeight="1" spans="1:3">
      <c r="A96" s="568">
        <v>20136</v>
      </c>
      <c r="B96" s="569" t="s">
        <v>159</v>
      </c>
      <c r="C96" s="570">
        <v>878</v>
      </c>
    </row>
    <row r="97" ht="15.2" customHeight="1" spans="1:3">
      <c r="A97" s="568">
        <v>2013601</v>
      </c>
      <c r="B97" s="571" t="s">
        <v>110</v>
      </c>
      <c r="C97" s="570">
        <v>514</v>
      </c>
    </row>
    <row r="98" ht="15.2" customHeight="1" spans="1:3">
      <c r="A98" s="568">
        <v>2013602</v>
      </c>
      <c r="B98" s="571" t="s">
        <v>111</v>
      </c>
      <c r="C98" s="570">
        <v>270</v>
      </c>
    </row>
    <row r="99" s="28" customFormat="1" ht="15.2" customHeight="1" spans="1:3">
      <c r="A99" s="568">
        <v>2013650</v>
      </c>
      <c r="B99" s="571" t="s">
        <v>115</v>
      </c>
      <c r="C99" s="570">
        <v>94</v>
      </c>
    </row>
    <row r="100" s="28" customFormat="1" ht="15.2" customHeight="1" spans="1:3">
      <c r="A100" s="568">
        <v>20138</v>
      </c>
      <c r="B100" s="569" t="s">
        <v>160</v>
      </c>
      <c r="C100" s="570">
        <v>3685</v>
      </c>
    </row>
    <row r="101" s="449" customFormat="1" ht="15.2" customHeight="1" spans="1:3">
      <c r="A101" s="568">
        <v>2013801</v>
      </c>
      <c r="B101" s="571" t="s">
        <v>110</v>
      </c>
      <c r="C101" s="570">
        <v>3228</v>
      </c>
    </row>
    <row r="102" ht="15.2" customHeight="1" spans="1:3">
      <c r="A102" s="568">
        <v>2013802</v>
      </c>
      <c r="B102" s="571" t="s">
        <v>111</v>
      </c>
      <c r="C102" s="570">
        <v>13</v>
      </c>
    </row>
    <row r="103" ht="15.2" customHeight="1" spans="1:3">
      <c r="A103" s="568">
        <v>2013804</v>
      </c>
      <c r="B103" s="571" t="s">
        <v>161</v>
      </c>
      <c r="C103" s="570">
        <v>5</v>
      </c>
    </row>
    <row r="104" ht="15.2" customHeight="1" spans="1:3">
      <c r="A104" s="568">
        <v>2013805</v>
      </c>
      <c r="B104" s="571" t="s">
        <v>162</v>
      </c>
      <c r="C104" s="570">
        <v>8</v>
      </c>
    </row>
    <row r="105" ht="15.2" customHeight="1" spans="1:3">
      <c r="A105" s="568">
        <v>2013810</v>
      </c>
      <c r="B105" s="571" t="s">
        <v>163</v>
      </c>
      <c r="C105" s="570">
        <v>12</v>
      </c>
    </row>
    <row r="106" ht="15.2" customHeight="1" spans="1:3">
      <c r="A106" s="568">
        <v>2013812</v>
      </c>
      <c r="B106" s="571" t="s">
        <v>164</v>
      </c>
      <c r="C106" s="570">
        <v>32</v>
      </c>
    </row>
    <row r="107" ht="15.2" customHeight="1" spans="1:3">
      <c r="A107" s="568">
        <v>2013814</v>
      </c>
      <c r="B107" s="571" t="s">
        <v>165</v>
      </c>
      <c r="C107" s="570">
        <v>3</v>
      </c>
    </row>
    <row r="108" ht="15.2" customHeight="1" spans="1:3">
      <c r="A108" s="332">
        <v>2013815</v>
      </c>
      <c r="B108" s="164" t="s">
        <v>166</v>
      </c>
      <c r="C108" s="570">
        <v>2</v>
      </c>
    </row>
    <row r="109" ht="15.2" customHeight="1" spans="1:3">
      <c r="A109" s="568">
        <v>2013816</v>
      </c>
      <c r="B109" s="571" t="s">
        <v>167</v>
      </c>
      <c r="C109" s="570">
        <v>232</v>
      </c>
    </row>
    <row r="110" ht="15.2" customHeight="1" spans="1:3">
      <c r="A110" s="332">
        <v>2013850</v>
      </c>
      <c r="B110" s="164" t="s">
        <v>115</v>
      </c>
      <c r="C110" s="570">
        <v>144</v>
      </c>
    </row>
    <row r="111" ht="15.2" customHeight="1" spans="1:3">
      <c r="A111" s="332">
        <v>2013899</v>
      </c>
      <c r="B111" s="164" t="s">
        <v>168</v>
      </c>
      <c r="C111" s="570">
        <v>6</v>
      </c>
    </row>
    <row r="112" ht="15.2" customHeight="1" spans="1:3">
      <c r="A112" s="332">
        <v>20139</v>
      </c>
      <c r="B112" s="165" t="s">
        <v>169</v>
      </c>
      <c r="C112" s="570">
        <v>4364</v>
      </c>
    </row>
    <row r="113" ht="15.2" customHeight="1" spans="1:3">
      <c r="A113" s="568">
        <v>2013901</v>
      </c>
      <c r="B113" s="571" t="s">
        <v>110</v>
      </c>
      <c r="C113" s="570">
        <v>161</v>
      </c>
    </row>
    <row r="114" ht="15.2" customHeight="1" spans="1:3">
      <c r="A114" s="568">
        <v>2013902</v>
      </c>
      <c r="B114" s="571" t="s">
        <v>111</v>
      </c>
      <c r="C114" s="570">
        <v>19</v>
      </c>
    </row>
    <row r="115" ht="15.2" customHeight="1" spans="1:3">
      <c r="A115" s="568">
        <v>2013904</v>
      </c>
      <c r="B115" s="571" t="s">
        <v>149</v>
      </c>
      <c r="C115" s="570">
        <v>4033</v>
      </c>
    </row>
    <row r="116" ht="15.2" customHeight="1" spans="1:3">
      <c r="A116" s="568">
        <v>2013950</v>
      </c>
      <c r="B116" s="571" t="s">
        <v>115</v>
      </c>
      <c r="C116" s="570">
        <v>151</v>
      </c>
    </row>
    <row r="117" ht="15.2" customHeight="1" spans="1:3">
      <c r="A117" s="568">
        <v>20140</v>
      </c>
      <c r="B117" s="569" t="s">
        <v>170</v>
      </c>
      <c r="C117" s="570">
        <v>591</v>
      </c>
    </row>
    <row r="118" ht="15.2" customHeight="1" spans="1:3">
      <c r="A118" s="568">
        <v>2014004</v>
      </c>
      <c r="B118" s="571" t="s">
        <v>171</v>
      </c>
      <c r="C118" s="570">
        <v>591</v>
      </c>
    </row>
    <row r="119" ht="15.2" customHeight="1" spans="1:3">
      <c r="A119" s="568">
        <v>203</v>
      </c>
      <c r="B119" s="569" t="s">
        <v>47</v>
      </c>
      <c r="C119" s="570">
        <v>308</v>
      </c>
    </row>
    <row r="120" ht="15.2" customHeight="1" spans="1:3">
      <c r="A120" s="568">
        <v>20306</v>
      </c>
      <c r="B120" s="569" t="s">
        <v>172</v>
      </c>
      <c r="C120" s="570">
        <v>308</v>
      </c>
    </row>
    <row r="121" ht="15.2" customHeight="1" spans="1:3">
      <c r="A121" s="568">
        <v>2030601</v>
      </c>
      <c r="B121" s="571" t="s">
        <v>173</v>
      </c>
      <c r="C121" s="570">
        <v>120</v>
      </c>
    </row>
    <row r="122" ht="15.2" customHeight="1" spans="1:3">
      <c r="A122" s="568">
        <v>2030607</v>
      </c>
      <c r="B122" s="571" t="s">
        <v>174</v>
      </c>
      <c r="C122" s="570">
        <v>169</v>
      </c>
    </row>
    <row r="123" ht="15.2" customHeight="1" spans="1:3">
      <c r="A123" s="568">
        <v>2030699</v>
      </c>
      <c r="B123" s="571" t="s">
        <v>175</v>
      </c>
      <c r="C123" s="570">
        <v>19</v>
      </c>
    </row>
    <row r="124" ht="15.2" customHeight="1" spans="1:3">
      <c r="A124" s="568">
        <v>204</v>
      </c>
      <c r="B124" s="569" t="s">
        <v>49</v>
      </c>
      <c r="C124" s="570">
        <v>25696</v>
      </c>
    </row>
    <row r="125" ht="15.2" customHeight="1" spans="1:3">
      <c r="A125" s="568">
        <v>20402</v>
      </c>
      <c r="B125" s="569" t="s">
        <v>176</v>
      </c>
      <c r="C125" s="570">
        <v>23376</v>
      </c>
    </row>
    <row r="126" ht="15.2" customHeight="1" spans="1:3">
      <c r="A126" s="568">
        <v>2040201</v>
      </c>
      <c r="B126" s="571" t="s">
        <v>110</v>
      </c>
      <c r="C126" s="570">
        <v>15098</v>
      </c>
    </row>
    <row r="127" ht="15.2" customHeight="1" spans="1:3">
      <c r="A127" s="568">
        <v>2040202</v>
      </c>
      <c r="B127" s="571" t="s">
        <v>111</v>
      </c>
      <c r="C127" s="570">
        <v>640</v>
      </c>
    </row>
    <row r="128" ht="15.2" customHeight="1" spans="1:3">
      <c r="A128" s="568">
        <v>2040219</v>
      </c>
      <c r="B128" s="571" t="s">
        <v>130</v>
      </c>
      <c r="C128" s="570">
        <v>364</v>
      </c>
    </row>
    <row r="129" ht="15.2" customHeight="1" spans="1:3">
      <c r="A129" s="568">
        <v>2040220</v>
      </c>
      <c r="B129" s="571" t="s">
        <v>177</v>
      </c>
      <c r="C129" s="570">
        <v>5273</v>
      </c>
    </row>
    <row r="130" ht="15.2" customHeight="1" spans="1:3">
      <c r="A130" s="568">
        <v>2040221</v>
      </c>
      <c r="B130" s="571" t="s">
        <v>178</v>
      </c>
      <c r="C130" s="570">
        <v>205</v>
      </c>
    </row>
    <row r="131" ht="15.2" customHeight="1" spans="1:3">
      <c r="A131" s="568">
        <v>2040250</v>
      </c>
      <c r="B131" s="571" t="s">
        <v>115</v>
      </c>
      <c r="C131" s="570">
        <v>1204</v>
      </c>
    </row>
    <row r="132" ht="15.2" customHeight="1" spans="1:3">
      <c r="A132" s="568">
        <v>2040299</v>
      </c>
      <c r="B132" s="571" t="s">
        <v>179</v>
      </c>
      <c r="C132" s="570">
        <v>592</v>
      </c>
    </row>
    <row r="133" ht="15.2" customHeight="1" spans="1:3">
      <c r="A133" s="568">
        <v>20406</v>
      </c>
      <c r="B133" s="569" t="s">
        <v>180</v>
      </c>
      <c r="C133" s="570">
        <v>2296</v>
      </c>
    </row>
    <row r="134" ht="15.2" customHeight="1" spans="1:3">
      <c r="A134" s="568">
        <v>2040601</v>
      </c>
      <c r="B134" s="571" t="s">
        <v>110</v>
      </c>
      <c r="C134" s="570">
        <v>1106</v>
      </c>
    </row>
    <row r="135" ht="15.2" customHeight="1" spans="1:3">
      <c r="A135" s="568">
        <v>2040604</v>
      </c>
      <c r="B135" s="571" t="s">
        <v>181</v>
      </c>
      <c r="C135" s="570">
        <v>181</v>
      </c>
    </row>
    <row r="136" ht="15.2" customHeight="1" spans="1:3">
      <c r="A136" s="568">
        <v>2040605</v>
      </c>
      <c r="B136" s="571" t="s">
        <v>182</v>
      </c>
      <c r="C136" s="570">
        <v>73</v>
      </c>
    </row>
    <row r="137" ht="15.2" customHeight="1" spans="1:3">
      <c r="A137" s="568">
        <v>2040607</v>
      </c>
      <c r="B137" s="571" t="s">
        <v>183</v>
      </c>
      <c r="C137" s="570">
        <v>428</v>
      </c>
    </row>
    <row r="138" ht="15.2" customHeight="1" spans="1:3">
      <c r="A138" s="568">
        <v>2040610</v>
      </c>
      <c r="B138" s="571" t="s">
        <v>184</v>
      </c>
      <c r="C138" s="570">
        <v>410</v>
      </c>
    </row>
    <row r="139" ht="15.2" customHeight="1" spans="1:3">
      <c r="A139" s="568">
        <v>2040612</v>
      </c>
      <c r="B139" s="571" t="s">
        <v>185</v>
      </c>
      <c r="C139" s="570">
        <v>57</v>
      </c>
    </row>
    <row r="140" ht="15.2" customHeight="1" spans="1:3">
      <c r="A140" s="568">
        <v>2040699</v>
      </c>
      <c r="B140" s="571" t="s">
        <v>186</v>
      </c>
      <c r="C140" s="570">
        <v>41</v>
      </c>
    </row>
    <row r="141" ht="15.2" customHeight="1" spans="1:3">
      <c r="A141" s="568">
        <v>20499</v>
      </c>
      <c r="B141" s="569" t="s">
        <v>187</v>
      </c>
      <c r="C141" s="570">
        <v>24</v>
      </c>
    </row>
    <row r="142" ht="15.2" customHeight="1" spans="1:3">
      <c r="A142" s="568">
        <v>2049902</v>
      </c>
      <c r="B142" s="571" t="s">
        <v>188</v>
      </c>
      <c r="C142" s="570">
        <v>8</v>
      </c>
    </row>
    <row r="143" ht="15.2" customHeight="1" spans="1:3">
      <c r="A143" s="568">
        <v>2049999</v>
      </c>
      <c r="B143" s="571" t="s">
        <v>189</v>
      </c>
      <c r="C143" s="570">
        <v>16</v>
      </c>
    </row>
    <row r="144" ht="15.2" customHeight="1" spans="1:3">
      <c r="A144" s="568">
        <v>205</v>
      </c>
      <c r="B144" s="569" t="s">
        <v>51</v>
      </c>
      <c r="C144" s="570">
        <v>215865</v>
      </c>
    </row>
    <row r="145" ht="15.2" customHeight="1" spans="1:3">
      <c r="A145" s="568">
        <v>20501</v>
      </c>
      <c r="B145" s="569" t="s">
        <v>190</v>
      </c>
      <c r="C145" s="570">
        <v>1275</v>
      </c>
    </row>
    <row r="146" ht="15.2" customHeight="1" spans="1:3">
      <c r="A146" s="568">
        <v>2050101</v>
      </c>
      <c r="B146" s="571" t="s">
        <v>110</v>
      </c>
      <c r="C146" s="570">
        <v>341</v>
      </c>
    </row>
    <row r="147" ht="15.2" customHeight="1" spans="1:3">
      <c r="A147" s="568">
        <v>2050199</v>
      </c>
      <c r="B147" s="571" t="s">
        <v>191</v>
      </c>
      <c r="C147" s="570">
        <v>934</v>
      </c>
    </row>
    <row r="148" ht="15.2" customHeight="1" spans="1:3">
      <c r="A148" s="568">
        <v>20502</v>
      </c>
      <c r="B148" s="569" t="s">
        <v>192</v>
      </c>
      <c r="C148" s="570">
        <v>199851</v>
      </c>
    </row>
    <row r="149" ht="15.2" customHeight="1" spans="1:3">
      <c r="A149" s="568">
        <v>2050201</v>
      </c>
      <c r="B149" s="571" t="s">
        <v>193</v>
      </c>
      <c r="C149" s="570">
        <v>7043</v>
      </c>
    </row>
    <row r="150" ht="15.2" customHeight="1" spans="1:3">
      <c r="A150" s="568">
        <v>2050202</v>
      </c>
      <c r="B150" s="571" t="s">
        <v>194</v>
      </c>
      <c r="C150" s="570">
        <v>94472</v>
      </c>
    </row>
    <row r="151" ht="15.2" customHeight="1" spans="1:3">
      <c r="A151" s="568">
        <v>2050203</v>
      </c>
      <c r="B151" s="571" t="s">
        <v>195</v>
      </c>
      <c r="C151" s="570">
        <v>53084</v>
      </c>
    </row>
    <row r="152" ht="15.2" customHeight="1" spans="1:3">
      <c r="A152" s="568">
        <v>2050204</v>
      </c>
      <c r="B152" s="571" t="s">
        <v>196</v>
      </c>
      <c r="C152" s="570">
        <v>44103</v>
      </c>
    </row>
    <row r="153" ht="15.2" customHeight="1" spans="1:3">
      <c r="A153" s="568">
        <v>2050299</v>
      </c>
      <c r="B153" s="571" t="s">
        <v>197</v>
      </c>
      <c r="C153" s="570">
        <v>1149</v>
      </c>
    </row>
    <row r="154" ht="15.2" customHeight="1" spans="1:3">
      <c r="A154" s="568">
        <v>20503</v>
      </c>
      <c r="B154" s="569" t="s">
        <v>198</v>
      </c>
      <c r="C154" s="570">
        <v>12827</v>
      </c>
    </row>
    <row r="155" ht="15.2" customHeight="1" spans="1:3">
      <c r="A155" s="568">
        <v>2050302</v>
      </c>
      <c r="B155" s="571" t="s">
        <v>199</v>
      </c>
      <c r="C155" s="570">
        <v>12827</v>
      </c>
    </row>
    <row r="156" ht="15.2" customHeight="1" spans="1:3">
      <c r="A156" s="568">
        <v>20507</v>
      </c>
      <c r="B156" s="569" t="s">
        <v>200</v>
      </c>
      <c r="C156" s="570">
        <v>1482</v>
      </c>
    </row>
    <row r="157" ht="15.2" customHeight="1" spans="1:3">
      <c r="A157" s="568">
        <v>2050701</v>
      </c>
      <c r="B157" s="571" t="s">
        <v>201</v>
      </c>
      <c r="C157" s="570">
        <v>1473</v>
      </c>
    </row>
    <row r="158" ht="15.2" customHeight="1" spans="1:3">
      <c r="A158" s="568">
        <v>2050799</v>
      </c>
      <c r="B158" s="571" t="s">
        <v>202</v>
      </c>
      <c r="C158" s="570">
        <v>9</v>
      </c>
    </row>
    <row r="159" ht="15.2" customHeight="1" spans="1:3">
      <c r="A159" s="568">
        <v>20508</v>
      </c>
      <c r="B159" s="569" t="s">
        <v>203</v>
      </c>
      <c r="C159" s="570">
        <v>430</v>
      </c>
    </row>
    <row r="160" ht="15.2" customHeight="1" spans="1:3">
      <c r="A160" s="568">
        <v>2050802</v>
      </c>
      <c r="B160" s="571" t="s">
        <v>204</v>
      </c>
      <c r="C160" s="570">
        <v>430</v>
      </c>
    </row>
    <row r="161" ht="15.2" customHeight="1" spans="1:3">
      <c r="A161" s="568">
        <v>206</v>
      </c>
      <c r="B161" s="569" t="s">
        <v>53</v>
      </c>
      <c r="C161" s="570">
        <v>4504</v>
      </c>
    </row>
    <row r="162" ht="15.2" customHeight="1" spans="1:3">
      <c r="A162" s="568">
        <v>20601</v>
      </c>
      <c r="B162" s="569" t="s">
        <v>205</v>
      </c>
      <c r="C162" s="570">
        <v>224</v>
      </c>
    </row>
    <row r="163" ht="15.2" customHeight="1" spans="1:3">
      <c r="A163" s="568">
        <v>2060101</v>
      </c>
      <c r="B163" s="571" t="s">
        <v>110</v>
      </c>
      <c r="C163" s="570">
        <v>97</v>
      </c>
    </row>
    <row r="164" ht="15.2" customHeight="1" spans="1:3">
      <c r="A164" s="568">
        <v>2060199</v>
      </c>
      <c r="B164" s="571" t="s">
        <v>206</v>
      </c>
      <c r="C164" s="570">
        <v>127</v>
      </c>
    </row>
    <row r="165" ht="15.2" customHeight="1" spans="1:3">
      <c r="A165" s="568">
        <v>20605</v>
      </c>
      <c r="B165" s="569" t="s">
        <v>207</v>
      </c>
      <c r="C165" s="570">
        <v>4210</v>
      </c>
    </row>
    <row r="166" ht="15.2" customHeight="1" spans="1:3">
      <c r="A166" s="568">
        <v>2060599</v>
      </c>
      <c r="B166" s="571" t="s">
        <v>208</v>
      </c>
      <c r="C166" s="570">
        <v>4210</v>
      </c>
    </row>
    <row r="167" ht="15.2" customHeight="1" spans="1:3">
      <c r="A167" s="568">
        <v>20607</v>
      </c>
      <c r="B167" s="569" t="s">
        <v>209</v>
      </c>
      <c r="C167" s="570">
        <v>70</v>
      </c>
    </row>
    <row r="168" ht="15.2" customHeight="1" spans="1:3">
      <c r="A168" s="568">
        <v>2060702</v>
      </c>
      <c r="B168" s="571" t="s">
        <v>210</v>
      </c>
      <c r="C168" s="570">
        <v>45</v>
      </c>
    </row>
    <row r="169" ht="15.2" customHeight="1" spans="1:3">
      <c r="A169" s="568">
        <v>2060799</v>
      </c>
      <c r="B169" s="571" t="s">
        <v>211</v>
      </c>
      <c r="C169" s="570">
        <v>25</v>
      </c>
    </row>
    <row r="170" ht="15.2" customHeight="1" spans="1:3">
      <c r="A170" s="568">
        <v>207</v>
      </c>
      <c r="B170" s="569" t="s">
        <v>55</v>
      </c>
      <c r="C170" s="570">
        <v>5707</v>
      </c>
    </row>
    <row r="171" ht="15.2" customHeight="1" spans="1:3">
      <c r="A171" s="568">
        <v>20701</v>
      </c>
      <c r="B171" s="569" t="s">
        <v>212</v>
      </c>
      <c r="C171" s="570">
        <v>3241</v>
      </c>
    </row>
    <row r="172" ht="15.2" customHeight="1" spans="1:3">
      <c r="A172" s="568">
        <v>2070101</v>
      </c>
      <c r="B172" s="571" t="s">
        <v>110</v>
      </c>
      <c r="C172" s="570">
        <v>424</v>
      </c>
    </row>
    <row r="173" ht="15.2" customHeight="1" spans="1:3">
      <c r="A173" s="568">
        <v>2070102</v>
      </c>
      <c r="B173" s="571" t="s">
        <v>111</v>
      </c>
      <c r="C173" s="570">
        <v>48</v>
      </c>
    </row>
    <row r="174" ht="15.2" customHeight="1" spans="1:3">
      <c r="A174" s="568">
        <v>2070104</v>
      </c>
      <c r="B174" s="571" t="s">
        <v>213</v>
      </c>
      <c r="C174" s="570">
        <v>342</v>
      </c>
    </row>
    <row r="175" ht="15.2" customHeight="1" spans="1:3">
      <c r="A175" s="568">
        <v>2070109</v>
      </c>
      <c r="B175" s="571" t="s">
        <v>214</v>
      </c>
      <c r="C175" s="570">
        <v>275</v>
      </c>
    </row>
    <row r="176" ht="15.2" customHeight="1" spans="1:3">
      <c r="A176" s="568">
        <v>2070111</v>
      </c>
      <c r="B176" s="571" t="s">
        <v>215</v>
      </c>
      <c r="C176" s="570">
        <v>51</v>
      </c>
    </row>
    <row r="177" ht="15.2" customHeight="1" spans="1:3">
      <c r="A177" s="568">
        <v>2070112</v>
      </c>
      <c r="B177" s="571" t="s">
        <v>216</v>
      </c>
      <c r="C177" s="570">
        <v>439</v>
      </c>
    </row>
    <row r="178" ht="15.2" customHeight="1" spans="1:3">
      <c r="A178" s="568">
        <v>2070113</v>
      </c>
      <c r="B178" s="571" t="s">
        <v>217</v>
      </c>
      <c r="C178" s="570">
        <v>394</v>
      </c>
    </row>
    <row r="179" ht="15.2" customHeight="1" spans="1:3">
      <c r="A179" s="568">
        <v>2070199</v>
      </c>
      <c r="B179" s="571" t="s">
        <v>218</v>
      </c>
      <c r="C179" s="570">
        <v>1268</v>
      </c>
    </row>
    <row r="180" ht="15.2" customHeight="1" spans="1:3">
      <c r="A180" s="568">
        <v>20702</v>
      </c>
      <c r="B180" s="569" t="s">
        <v>219</v>
      </c>
      <c r="C180" s="570">
        <v>1326</v>
      </c>
    </row>
    <row r="181" ht="15.2" customHeight="1" spans="1:3">
      <c r="A181" s="568">
        <v>2070204</v>
      </c>
      <c r="B181" s="571" t="s">
        <v>220</v>
      </c>
      <c r="C181" s="570">
        <v>991</v>
      </c>
    </row>
    <row r="182" ht="15.2" customHeight="1" spans="1:3">
      <c r="A182" s="568">
        <v>2070205</v>
      </c>
      <c r="B182" s="571" t="s">
        <v>221</v>
      </c>
      <c r="C182" s="570">
        <v>335</v>
      </c>
    </row>
    <row r="183" ht="15.2" customHeight="1" spans="1:3">
      <c r="A183" s="568">
        <v>20703</v>
      </c>
      <c r="B183" s="569" t="s">
        <v>222</v>
      </c>
      <c r="C183" s="570">
        <v>255</v>
      </c>
    </row>
    <row r="184" ht="15.2" customHeight="1" spans="1:3">
      <c r="A184" s="568">
        <v>2070306</v>
      </c>
      <c r="B184" s="571" t="s">
        <v>223</v>
      </c>
      <c r="C184" s="570">
        <v>2</v>
      </c>
    </row>
    <row r="185" ht="15.2" customHeight="1" spans="1:3">
      <c r="A185" s="568">
        <v>2070307</v>
      </c>
      <c r="B185" s="571" t="s">
        <v>224</v>
      </c>
      <c r="C185" s="570">
        <v>81</v>
      </c>
    </row>
    <row r="186" ht="15.2" customHeight="1" spans="1:3">
      <c r="A186" s="568">
        <v>2070308</v>
      </c>
      <c r="B186" s="571" t="s">
        <v>225</v>
      </c>
      <c r="C186" s="570">
        <v>10</v>
      </c>
    </row>
    <row r="187" ht="15.2" customHeight="1" spans="1:3">
      <c r="A187" s="568">
        <v>2070399</v>
      </c>
      <c r="B187" s="571" t="s">
        <v>226</v>
      </c>
      <c r="C187" s="570">
        <v>162</v>
      </c>
    </row>
    <row r="188" ht="15.2" customHeight="1" spans="1:3">
      <c r="A188" s="568">
        <v>20706</v>
      </c>
      <c r="B188" s="569" t="s">
        <v>227</v>
      </c>
      <c r="C188" s="570">
        <v>108</v>
      </c>
    </row>
    <row r="189" ht="15.2" customHeight="1" spans="1:3">
      <c r="A189" s="568">
        <v>2070607</v>
      </c>
      <c r="B189" s="571" t="s">
        <v>228</v>
      </c>
      <c r="C189" s="570">
        <v>73</v>
      </c>
    </row>
    <row r="190" ht="15.2" customHeight="1" spans="1:3">
      <c r="A190" s="568">
        <v>2070699</v>
      </c>
      <c r="B190" s="571" t="s">
        <v>229</v>
      </c>
      <c r="C190" s="570">
        <v>35</v>
      </c>
    </row>
    <row r="191" ht="15.2" customHeight="1" spans="1:3">
      <c r="A191" s="568">
        <v>20708</v>
      </c>
      <c r="B191" s="569" t="s">
        <v>230</v>
      </c>
      <c r="C191" s="570">
        <v>764</v>
      </c>
    </row>
    <row r="192" ht="15.2" customHeight="1" spans="1:3">
      <c r="A192" s="568">
        <v>2070806</v>
      </c>
      <c r="B192" s="571" t="s">
        <v>231</v>
      </c>
      <c r="C192" s="570">
        <v>128</v>
      </c>
    </row>
    <row r="193" ht="15.2" customHeight="1" spans="1:3">
      <c r="A193" s="568">
        <v>2070807</v>
      </c>
      <c r="B193" s="571" t="s">
        <v>232</v>
      </c>
      <c r="C193" s="570">
        <v>29</v>
      </c>
    </row>
    <row r="194" ht="15.2" customHeight="1" spans="1:3">
      <c r="A194" s="568">
        <v>2070808</v>
      </c>
      <c r="B194" s="571" t="s">
        <v>233</v>
      </c>
      <c r="C194" s="570">
        <v>31</v>
      </c>
    </row>
    <row r="195" ht="15.2" customHeight="1" spans="1:3">
      <c r="A195" s="568">
        <v>2070899</v>
      </c>
      <c r="B195" s="571" t="s">
        <v>234</v>
      </c>
      <c r="C195" s="570">
        <v>576</v>
      </c>
    </row>
    <row r="196" ht="15.2" customHeight="1" spans="1:3">
      <c r="A196" s="568">
        <v>20799</v>
      </c>
      <c r="B196" s="569" t="s">
        <v>235</v>
      </c>
      <c r="C196" s="570">
        <v>13</v>
      </c>
    </row>
    <row r="197" ht="15.2" customHeight="1" spans="1:3">
      <c r="A197" s="568">
        <v>2079903</v>
      </c>
      <c r="B197" s="571" t="s">
        <v>236</v>
      </c>
      <c r="C197" s="570">
        <v>13</v>
      </c>
    </row>
    <row r="198" ht="15.2" customHeight="1" spans="1:3">
      <c r="A198" s="568">
        <v>208</v>
      </c>
      <c r="B198" s="569" t="s">
        <v>57</v>
      </c>
      <c r="C198" s="570">
        <v>159318</v>
      </c>
    </row>
    <row r="199" ht="15.2" customHeight="1" spans="1:3">
      <c r="A199" s="568">
        <v>20801</v>
      </c>
      <c r="B199" s="569" t="s">
        <v>237</v>
      </c>
      <c r="C199" s="570">
        <v>2856</v>
      </c>
    </row>
    <row r="200" ht="15.2" customHeight="1" spans="1:3">
      <c r="A200" s="568">
        <v>2080101</v>
      </c>
      <c r="B200" s="571" t="s">
        <v>110</v>
      </c>
      <c r="C200" s="570">
        <v>952</v>
      </c>
    </row>
    <row r="201" ht="15.2" customHeight="1" spans="1:3">
      <c r="A201" s="568">
        <v>2080106</v>
      </c>
      <c r="B201" s="571" t="s">
        <v>238</v>
      </c>
      <c r="C201" s="570">
        <v>386</v>
      </c>
    </row>
    <row r="202" ht="15.2" customHeight="1" spans="1:3">
      <c r="A202" s="568">
        <v>2080107</v>
      </c>
      <c r="B202" s="571" t="s">
        <v>239</v>
      </c>
      <c r="C202" s="570">
        <v>2</v>
      </c>
    </row>
    <row r="203" ht="15.2" customHeight="1" spans="1:3">
      <c r="A203" s="568">
        <v>2080109</v>
      </c>
      <c r="B203" s="571" t="s">
        <v>240</v>
      </c>
      <c r="C203" s="570">
        <v>714</v>
      </c>
    </row>
    <row r="204" ht="15.2" customHeight="1" spans="1:3">
      <c r="A204" s="568">
        <v>2080150</v>
      </c>
      <c r="B204" s="571" t="s">
        <v>115</v>
      </c>
      <c r="C204" s="570">
        <v>114</v>
      </c>
    </row>
    <row r="205" ht="15.2" customHeight="1" spans="1:3">
      <c r="A205" s="568">
        <v>2080199</v>
      </c>
      <c r="B205" s="571" t="s">
        <v>241</v>
      </c>
      <c r="C205" s="570">
        <v>688</v>
      </c>
    </row>
    <row r="206" ht="15.2" customHeight="1" spans="1:3">
      <c r="A206" s="568">
        <v>20802</v>
      </c>
      <c r="B206" s="569" t="s">
        <v>242</v>
      </c>
      <c r="C206" s="570">
        <v>2323</v>
      </c>
    </row>
    <row r="207" ht="15.2" customHeight="1" spans="1:3">
      <c r="A207" s="568">
        <v>2080201</v>
      </c>
      <c r="B207" s="571" t="s">
        <v>110</v>
      </c>
      <c r="C207" s="570">
        <v>731</v>
      </c>
    </row>
    <row r="208" ht="15.2" customHeight="1" spans="1:3">
      <c r="A208" s="568">
        <v>2080202</v>
      </c>
      <c r="B208" s="571" t="s">
        <v>111</v>
      </c>
      <c r="C208" s="570">
        <v>1185</v>
      </c>
    </row>
    <row r="209" ht="15.2" customHeight="1" spans="1:3">
      <c r="A209" s="568">
        <v>2080209</v>
      </c>
      <c r="B209" s="571" t="s">
        <v>243</v>
      </c>
      <c r="C209" s="570">
        <v>202</v>
      </c>
    </row>
    <row r="210" ht="15.2" customHeight="1" spans="1:3">
      <c r="A210" s="568">
        <v>2080299</v>
      </c>
      <c r="B210" s="571" t="s">
        <v>244</v>
      </c>
      <c r="C210" s="570">
        <v>205</v>
      </c>
    </row>
    <row r="211" ht="15.2" customHeight="1" spans="1:3">
      <c r="A211" s="568">
        <v>20805</v>
      </c>
      <c r="B211" s="569" t="s">
        <v>245</v>
      </c>
      <c r="C211" s="570">
        <v>84117</v>
      </c>
    </row>
    <row r="212" ht="15.2" customHeight="1" spans="1:3">
      <c r="A212" s="568">
        <v>2080501</v>
      </c>
      <c r="B212" s="571" t="s">
        <v>246</v>
      </c>
      <c r="C212" s="570">
        <v>135</v>
      </c>
    </row>
    <row r="213" ht="15.2" customHeight="1" spans="1:3">
      <c r="A213" s="568">
        <v>2080502</v>
      </c>
      <c r="B213" s="571" t="s">
        <v>247</v>
      </c>
      <c r="C213" s="570">
        <v>49</v>
      </c>
    </row>
    <row r="214" ht="15.2" customHeight="1" spans="1:3">
      <c r="A214" s="568">
        <v>2080505</v>
      </c>
      <c r="B214" s="571" t="s">
        <v>248</v>
      </c>
      <c r="C214" s="570">
        <v>34920</v>
      </c>
    </row>
    <row r="215" ht="15.6" customHeight="1" spans="1:3">
      <c r="A215" s="568">
        <v>2080506</v>
      </c>
      <c r="B215" s="571" t="s">
        <v>249</v>
      </c>
      <c r="C215" s="570">
        <v>18484</v>
      </c>
    </row>
    <row r="216" ht="15.6" customHeight="1" spans="1:3">
      <c r="A216" s="568">
        <v>2080599</v>
      </c>
      <c r="B216" s="571" t="s">
        <v>250</v>
      </c>
      <c r="C216" s="570">
        <v>30529</v>
      </c>
    </row>
    <row r="217" ht="15.6" customHeight="1" spans="1:3">
      <c r="A217" s="332">
        <v>20807</v>
      </c>
      <c r="B217" s="165" t="s">
        <v>251</v>
      </c>
      <c r="C217" s="570">
        <v>3862</v>
      </c>
    </row>
    <row r="218" ht="15.6" customHeight="1" spans="1:3">
      <c r="A218" s="332">
        <v>2080701</v>
      </c>
      <c r="B218" s="164" t="s">
        <v>252</v>
      </c>
      <c r="C218" s="570">
        <v>158</v>
      </c>
    </row>
    <row r="219" ht="15.6" customHeight="1" spans="1:3">
      <c r="A219" s="568">
        <v>2080702</v>
      </c>
      <c r="B219" s="571" t="s">
        <v>253</v>
      </c>
      <c r="C219" s="570">
        <v>228</v>
      </c>
    </row>
    <row r="220" ht="15.6" customHeight="1" spans="1:3">
      <c r="A220" s="568">
        <v>2080704</v>
      </c>
      <c r="B220" s="571" t="s">
        <v>254</v>
      </c>
      <c r="C220" s="570">
        <v>797</v>
      </c>
    </row>
    <row r="221" ht="15.6" customHeight="1" spans="1:3">
      <c r="A221" s="568">
        <v>2080705</v>
      </c>
      <c r="B221" s="571" t="s">
        <v>255</v>
      </c>
      <c r="C221" s="570">
        <v>1817</v>
      </c>
    </row>
    <row r="222" ht="15.6" customHeight="1" spans="1:3">
      <c r="A222" s="568">
        <v>2080711</v>
      </c>
      <c r="B222" s="571" t="s">
        <v>256</v>
      </c>
      <c r="C222" s="570">
        <v>218</v>
      </c>
    </row>
    <row r="223" ht="15.6" customHeight="1" spans="1:3">
      <c r="A223" s="568">
        <v>2080713</v>
      </c>
      <c r="B223" s="571" t="s">
        <v>257</v>
      </c>
      <c r="C223" s="570">
        <v>70</v>
      </c>
    </row>
    <row r="224" ht="15.6" customHeight="1" spans="1:3">
      <c r="A224" s="568">
        <v>2080799</v>
      </c>
      <c r="B224" s="571" t="s">
        <v>258</v>
      </c>
      <c r="C224" s="570">
        <v>574</v>
      </c>
    </row>
    <row r="225" ht="15.6" customHeight="1" spans="1:3">
      <c r="A225" s="568">
        <v>20808</v>
      </c>
      <c r="B225" s="569" t="s">
        <v>259</v>
      </c>
      <c r="C225" s="570">
        <v>9553</v>
      </c>
    </row>
    <row r="226" ht="15.6" customHeight="1" spans="1:3">
      <c r="A226" s="568">
        <v>2080801</v>
      </c>
      <c r="B226" s="571" t="s">
        <v>260</v>
      </c>
      <c r="C226" s="570">
        <v>880</v>
      </c>
    </row>
    <row r="227" ht="15.6" customHeight="1" spans="1:3">
      <c r="A227" s="568">
        <v>2080802</v>
      </c>
      <c r="B227" s="571" t="s">
        <v>261</v>
      </c>
      <c r="C227" s="570">
        <v>2428</v>
      </c>
    </row>
    <row r="228" ht="15.6" customHeight="1" spans="1:3">
      <c r="A228" s="568">
        <v>2080803</v>
      </c>
      <c r="B228" s="571" t="s">
        <v>262</v>
      </c>
      <c r="C228" s="570">
        <v>4328</v>
      </c>
    </row>
    <row r="229" ht="15.6" customHeight="1" spans="1:3">
      <c r="A229" s="568">
        <v>2080805</v>
      </c>
      <c r="B229" s="571" t="s">
        <v>263</v>
      </c>
      <c r="C229" s="570">
        <v>1131</v>
      </c>
    </row>
    <row r="230" ht="15.6" customHeight="1" spans="1:3">
      <c r="A230" s="568">
        <v>2080806</v>
      </c>
      <c r="B230" s="571" t="s">
        <v>264</v>
      </c>
      <c r="C230" s="570">
        <v>571</v>
      </c>
    </row>
    <row r="231" ht="15.6" customHeight="1" spans="1:3">
      <c r="A231" s="568">
        <v>2080808</v>
      </c>
      <c r="B231" s="571" t="s">
        <v>265</v>
      </c>
      <c r="C231" s="570">
        <v>8</v>
      </c>
    </row>
    <row r="232" ht="15.6" customHeight="1" spans="1:3">
      <c r="A232" s="568">
        <v>2080899</v>
      </c>
      <c r="B232" s="571" t="s">
        <v>266</v>
      </c>
      <c r="C232" s="570">
        <v>207</v>
      </c>
    </row>
    <row r="233" ht="15.6" customHeight="1" spans="1:3">
      <c r="A233" s="568">
        <v>20809</v>
      </c>
      <c r="B233" s="569" t="s">
        <v>267</v>
      </c>
      <c r="C233" s="570">
        <v>2466</v>
      </c>
    </row>
    <row r="234" ht="15.6" customHeight="1" spans="1:3">
      <c r="A234" s="568">
        <v>2080901</v>
      </c>
      <c r="B234" s="571" t="s">
        <v>268</v>
      </c>
      <c r="C234" s="570">
        <v>1444</v>
      </c>
    </row>
    <row r="235" ht="15.6" customHeight="1" spans="1:3">
      <c r="A235" s="568">
        <v>2080902</v>
      </c>
      <c r="B235" s="571" t="s">
        <v>269</v>
      </c>
      <c r="C235" s="570">
        <v>235</v>
      </c>
    </row>
    <row r="236" ht="15.6" customHeight="1" spans="1:3">
      <c r="A236" s="568">
        <v>2080903</v>
      </c>
      <c r="B236" s="571" t="s">
        <v>270</v>
      </c>
      <c r="C236" s="570">
        <v>17</v>
      </c>
    </row>
    <row r="237" ht="15.6" customHeight="1" spans="1:3">
      <c r="A237" s="568">
        <v>2080904</v>
      </c>
      <c r="B237" s="571" t="s">
        <v>271</v>
      </c>
      <c r="C237" s="570">
        <v>1</v>
      </c>
    </row>
    <row r="238" ht="15.6" customHeight="1" spans="1:3">
      <c r="A238" s="568">
        <v>2080905</v>
      </c>
      <c r="B238" s="571" t="s">
        <v>272</v>
      </c>
      <c r="C238" s="570">
        <v>736</v>
      </c>
    </row>
    <row r="239" ht="15.6" customHeight="1" spans="1:3">
      <c r="A239" s="568">
        <v>2080999</v>
      </c>
      <c r="B239" s="571" t="s">
        <v>273</v>
      </c>
      <c r="C239" s="570">
        <v>33</v>
      </c>
    </row>
    <row r="240" ht="15.6" customHeight="1" spans="1:3">
      <c r="A240" s="568">
        <v>20810</v>
      </c>
      <c r="B240" s="569" t="s">
        <v>274</v>
      </c>
      <c r="C240" s="570">
        <v>6177</v>
      </c>
    </row>
    <row r="241" ht="15.6" customHeight="1" spans="1:3">
      <c r="A241" s="568">
        <v>2081001</v>
      </c>
      <c r="B241" s="571" t="s">
        <v>275</v>
      </c>
      <c r="C241" s="570">
        <v>833</v>
      </c>
    </row>
    <row r="242" ht="15.6" customHeight="1" spans="1:3">
      <c r="A242" s="568">
        <v>2081002</v>
      </c>
      <c r="B242" s="571" t="s">
        <v>276</v>
      </c>
      <c r="C242" s="570">
        <v>1410</v>
      </c>
    </row>
    <row r="243" ht="15.6" customHeight="1" spans="1:3">
      <c r="A243" s="568">
        <v>2081004</v>
      </c>
      <c r="B243" s="571" t="s">
        <v>277</v>
      </c>
      <c r="C243" s="570">
        <v>68</v>
      </c>
    </row>
    <row r="244" ht="15.6" customHeight="1" spans="1:3">
      <c r="A244" s="568">
        <v>2081005</v>
      </c>
      <c r="B244" s="571" t="s">
        <v>278</v>
      </c>
      <c r="C244" s="570">
        <v>188</v>
      </c>
    </row>
    <row r="245" ht="15.6" customHeight="1" spans="1:3">
      <c r="A245" s="568">
        <v>2081006</v>
      </c>
      <c r="B245" s="571" t="s">
        <v>279</v>
      </c>
      <c r="C245" s="570">
        <v>3668</v>
      </c>
    </row>
    <row r="246" ht="15.6" customHeight="1" spans="1:3">
      <c r="A246" s="568">
        <v>2081099</v>
      </c>
      <c r="B246" s="571" t="s">
        <v>280</v>
      </c>
      <c r="C246" s="570">
        <v>10</v>
      </c>
    </row>
    <row r="247" ht="15.6" customHeight="1" spans="1:3">
      <c r="A247" s="568">
        <v>20811</v>
      </c>
      <c r="B247" s="569" t="s">
        <v>281</v>
      </c>
      <c r="C247" s="570">
        <v>3810</v>
      </c>
    </row>
    <row r="248" ht="15.6" customHeight="1" spans="1:3">
      <c r="A248" s="568">
        <v>2081101</v>
      </c>
      <c r="B248" s="571" t="s">
        <v>110</v>
      </c>
      <c r="C248" s="570">
        <v>91</v>
      </c>
    </row>
    <row r="249" ht="15.6" customHeight="1" spans="1:3">
      <c r="A249" s="568">
        <v>2081102</v>
      </c>
      <c r="B249" s="571" t="s">
        <v>111</v>
      </c>
      <c r="C249" s="570">
        <v>20</v>
      </c>
    </row>
    <row r="250" ht="15.6" customHeight="1" spans="1:3">
      <c r="A250" s="568">
        <v>2081103</v>
      </c>
      <c r="B250" s="571" t="s">
        <v>282</v>
      </c>
      <c r="C250" s="570">
        <v>68</v>
      </c>
    </row>
    <row r="251" ht="15.6" customHeight="1" spans="1:3">
      <c r="A251" s="568">
        <v>2081104</v>
      </c>
      <c r="B251" s="571" t="s">
        <v>283</v>
      </c>
      <c r="C251" s="570">
        <v>368</v>
      </c>
    </row>
    <row r="252" ht="15.6" customHeight="1" spans="1:3">
      <c r="A252" s="568">
        <v>2081105</v>
      </c>
      <c r="B252" s="571" t="s">
        <v>284</v>
      </c>
      <c r="C252" s="570">
        <v>75</v>
      </c>
    </row>
    <row r="253" ht="15.6" customHeight="1" spans="1:3">
      <c r="A253" s="568">
        <v>2081107</v>
      </c>
      <c r="B253" s="571" t="s">
        <v>285</v>
      </c>
      <c r="C253" s="570">
        <v>2309</v>
      </c>
    </row>
    <row r="254" ht="15.6" customHeight="1" spans="1:3">
      <c r="A254" s="568">
        <v>2081199</v>
      </c>
      <c r="B254" s="571" t="s">
        <v>286</v>
      </c>
      <c r="C254" s="570">
        <v>879</v>
      </c>
    </row>
    <row r="255" ht="15.6" customHeight="1" spans="1:3">
      <c r="A255" s="568">
        <v>20819</v>
      </c>
      <c r="B255" s="569" t="s">
        <v>287</v>
      </c>
      <c r="C255" s="570">
        <v>27927</v>
      </c>
    </row>
    <row r="256" ht="15.2" customHeight="1" spans="1:3">
      <c r="A256" s="568">
        <v>2081901</v>
      </c>
      <c r="B256" s="571" t="s">
        <v>288</v>
      </c>
      <c r="C256" s="570">
        <v>5663</v>
      </c>
    </row>
    <row r="257" ht="15.2" customHeight="1" spans="1:3">
      <c r="A257" s="568">
        <v>2081902</v>
      </c>
      <c r="B257" s="571" t="s">
        <v>289</v>
      </c>
      <c r="C257" s="570">
        <v>22264</v>
      </c>
    </row>
    <row r="258" ht="15.2" customHeight="1" spans="1:3">
      <c r="A258" s="568">
        <v>20820</v>
      </c>
      <c r="B258" s="569" t="s">
        <v>290</v>
      </c>
      <c r="C258" s="570">
        <v>1307</v>
      </c>
    </row>
    <row r="259" ht="15.2" customHeight="1" spans="1:3">
      <c r="A259" s="568">
        <v>2082001</v>
      </c>
      <c r="B259" s="571" t="s">
        <v>291</v>
      </c>
      <c r="C259" s="570">
        <v>1296</v>
      </c>
    </row>
    <row r="260" ht="15.2" customHeight="1" spans="1:3">
      <c r="A260" s="568">
        <v>2082002</v>
      </c>
      <c r="B260" s="571" t="s">
        <v>292</v>
      </c>
      <c r="C260" s="570">
        <v>11</v>
      </c>
    </row>
    <row r="261" ht="15.2" customHeight="1" spans="1:3">
      <c r="A261" s="568">
        <v>20821</v>
      </c>
      <c r="B261" s="569" t="s">
        <v>293</v>
      </c>
      <c r="C261" s="570">
        <v>11367</v>
      </c>
    </row>
    <row r="262" ht="15.2" customHeight="1" spans="1:3">
      <c r="A262" s="568">
        <v>2082101</v>
      </c>
      <c r="B262" s="571" t="s">
        <v>294</v>
      </c>
      <c r="C262" s="570">
        <v>2059</v>
      </c>
    </row>
    <row r="263" ht="15.2" customHeight="1" spans="1:3">
      <c r="A263" s="568">
        <v>2082102</v>
      </c>
      <c r="B263" s="571" t="s">
        <v>295</v>
      </c>
      <c r="C263" s="570">
        <v>9308</v>
      </c>
    </row>
    <row r="264" ht="15.2" customHeight="1" spans="1:3">
      <c r="A264" s="568">
        <v>20825</v>
      </c>
      <c r="B264" s="569" t="s">
        <v>296</v>
      </c>
      <c r="C264" s="570">
        <v>943</v>
      </c>
    </row>
    <row r="265" ht="15.2" customHeight="1" spans="1:3">
      <c r="A265" s="568">
        <v>2082501</v>
      </c>
      <c r="B265" s="571" t="s">
        <v>297</v>
      </c>
      <c r="C265" s="570">
        <v>91</v>
      </c>
    </row>
    <row r="266" ht="15.2" customHeight="1" spans="1:3">
      <c r="A266" s="568">
        <v>2082502</v>
      </c>
      <c r="B266" s="571" t="s">
        <v>298</v>
      </c>
      <c r="C266" s="570">
        <v>852</v>
      </c>
    </row>
    <row r="267" ht="15.2" customHeight="1" spans="1:3">
      <c r="A267" s="568">
        <v>20828</v>
      </c>
      <c r="B267" s="569" t="s">
        <v>299</v>
      </c>
      <c r="C267" s="570">
        <v>711</v>
      </c>
    </row>
    <row r="268" ht="15.2" customHeight="1" spans="1:3">
      <c r="A268" s="568">
        <v>2082801</v>
      </c>
      <c r="B268" s="571" t="s">
        <v>110</v>
      </c>
      <c r="C268" s="570">
        <v>201</v>
      </c>
    </row>
    <row r="269" ht="15.2" customHeight="1" spans="1:3">
      <c r="A269" s="568">
        <v>2082802</v>
      </c>
      <c r="B269" s="571" t="s">
        <v>111</v>
      </c>
      <c r="C269" s="570">
        <v>85</v>
      </c>
    </row>
    <row r="270" ht="15.2" customHeight="1" spans="1:3">
      <c r="A270" s="568">
        <v>2082804</v>
      </c>
      <c r="B270" s="571" t="s">
        <v>300</v>
      </c>
      <c r="C270" s="570">
        <v>221</v>
      </c>
    </row>
    <row r="271" ht="15.2" customHeight="1" spans="1:3">
      <c r="A271" s="568">
        <v>2082850</v>
      </c>
      <c r="B271" s="571" t="s">
        <v>115</v>
      </c>
      <c r="C271" s="570">
        <v>203</v>
      </c>
    </row>
    <row r="272" ht="15.2" customHeight="1" spans="1:3">
      <c r="A272" s="568">
        <v>2082899</v>
      </c>
      <c r="B272" s="571" t="s">
        <v>301</v>
      </c>
      <c r="C272" s="570">
        <v>1</v>
      </c>
    </row>
    <row r="273" ht="15.2" customHeight="1" spans="1:3">
      <c r="A273" s="568">
        <v>20830</v>
      </c>
      <c r="B273" s="569" t="s">
        <v>302</v>
      </c>
      <c r="C273" s="570">
        <v>1899</v>
      </c>
    </row>
    <row r="274" ht="15.2" customHeight="1" spans="1:3">
      <c r="A274" s="568">
        <v>2083001</v>
      </c>
      <c r="B274" s="571" t="s">
        <v>303</v>
      </c>
      <c r="C274" s="570">
        <v>62</v>
      </c>
    </row>
    <row r="275" ht="15.2" customHeight="1" spans="1:3">
      <c r="A275" s="568">
        <v>2083099</v>
      </c>
      <c r="B275" s="571" t="s">
        <v>304</v>
      </c>
      <c r="C275" s="570">
        <v>1837</v>
      </c>
    </row>
    <row r="276" ht="15.2" customHeight="1" spans="1:3">
      <c r="A276" s="568">
        <v>210</v>
      </c>
      <c r="B276" s="569" t="s">
        <v>59</v>
      </c>
      <c r="C276" s="570">
        <v>70866</v>
      </c>
    </row>
    <row r="277" ht="15.2" customHeight="1" spans="1:3">
      <c r="A277" s="568">
        <v>21001</v>
      </c>
      <c r="B277" s="569" t="s">
        <v>305</v>
      </c>
      <c r="C277" s="570">
        <v>1252</v>
      </c>
    </row>
    <row r="278" ht="15.2" customHeight="1" spans="1:3">
      <c r="A278" s="568">
        <v>2100101</v>
      </c>
      <c r="B278" s="571" t="s">
        <v>110</v>
      </c>
      <c r="C278" s="570">
        <v>645</v>
      </c>
    </row>
    <row r="279" ht="15.2" customHeight="1" spans="1:3">
      <c r="A279" s="568">
        <v>2100102</v>
      </c>
      <c r="B279" s="571" t="s">
        <v>111</v>
      </c>
      <c r="C279" s="570">
        <v>198</v>
      </c>
    </row>
    <row r="280" ht="15.2" customHeight="1" spans="1:3">
      <c r="A280" s="568">
        <v>2100199</v>
      </c>
      <c r="B280" s="571" t="s">
        <v>306</v>
      </c>
      <c r="C280" s="570">
        <v>409</v>
      </c>
    </row>
    <row r="281" ht="15.2" customHeight="1" spans="1:3">
      <c r="A281" s="568">
        <v>21002</v>
      </c>
      <c r="B281" s="569" t="s">
        <v>307</v>
      </c>
      <c r="C281" s="570">
        <v>1473</v>
      </c>
    </row>
    <row r="282" ht="15.2" customHeight="1" spans="1:3">
      <c r="A282" s="568">
        <v>2100201</v>
      </c>
      <c r="B282" s="571" t="s">
        <v>308</v>
      </c>
      <c r="C282" s="570">
        <v>139</v>
      </c>
    </row>
    <row r="283" ht="15.2" customHeight="1" spans="1:3">
      <c r="A283" s="568">
        <v>2100202</v>
      </c>
      <c r="B283" s="571" t="s">
        <v>309</v>
      </c>
      <c r="C283" s="570">
        <v>78</v>
      </c>
    </row>
    <row r="284" ht="15.2" customHeight="1" spans="1:3">
      <c r="A284" s="568">
        <v>2100206</v>
      </c>
      <c r="B284" s="571" t="s">
        <v>310</v>
      </c>
      <c r="C284" s="570">
        <v>1256</v>
      </c>
    </row>
    <row r="285" ht="15.2" customHeight="1" spans="1:3">
      <c r="A285" s="568">
        <v>21003</v>
      </c>
      <c r="B285" s="569" t="s">
        <v>311</v>
      </c>
      <c r="C285" s="570">
        <v>14976</v>
      </c>
    </row>
    <row r="286" ht="15.2" customHeight="1" spans="1:3">
      <c r="A286" s="568">
        <v>2100301</v>
      </c>
      <c r="B286" s="571" t="s">
        <v>312</v>
      </c>
      <c r="C286" s="570">
        <v>2518</v>
      </c>
    </row>
    <row r="287" ht="15.2" customHeight="1" spans="1:3">
      <c r="A287" s="568">
        <v>2100302</v>
      </c>
      <c r="B287" s="571" t="s">
        <v>313</v>
      </c>
      <c r="C287" s="570">
        <v>11819</v>
      </c>
    </row>
    <row r="288" ht="15.2" customHeight="1" spans="1:3">
      <c r="A288" s="568">
        <v>2100399</v>
      </c>
      <c r="B288" s="571" t="s">
        <v>314</v>
      </c>
      <c r="C288" s="570">
        <v>639</v>
      </c>
    </row>
    <row r="289" ht="15.2" customHeight="1" spans="1:3">
      <c r="A289" s="568">
        <v>21004</v>
      </c>
      <c r="B289" s="569" t="s">
        <v>315</v>
      </c>
      <c r="C289" s="570">
        <v>11824</v>
      </c>
    </row>
    <row r="290" ht="15.2" customHeight="1" spans="1:3">
      <c r="A290" s="568">
        <v>2100401</v>
      </c>
      <c r="B290" s="571" t="s">
        <v>316</v>
      </c>
      <c r="C290" s="570">
        <v>2140</v>
      </c>
    </row>
    <row r="291" ht="15.2" customHeight="1" spans="1:3">
      <c r="A291" s="568">
        <v>2100404</v>
      </c>
      <c r="B291" s="571" t="s">
        <v>317</v>
      </c>
      <c r="C291" s="570">
        <v>924</v>
      </c>
    </row>
    <row r="292" ht="15.2" customHeight="1" spans="1:3">
      <c r="A292" s="568">
        <v>2100408</v>
      </c>
      <c r="B292" s="571" t="s">
        <v>318</v>
      </c>
      <c r="C292" s="570">
        <v>6994</v>
      </c>
    </row>
    <row r="293" ht="15.2" customHeight="1" spans="1:3">
      <c r="A293" s="568">
        <v>2100409</v>
      </c>
      <c r="B293" s="571" t="s">
        <v>319</v>
      </c>
      <c r="C293" s="570">
        <v>80</v>
      </c>
    </row>
    <row r="294" ht="15.2" customHeight="1" spans="1:3">
      <c r="A294" s="568">
        <v>2100410</v>
      </c>
      <c r="B294" s="571" t="s">
        <v>320</v>
      </c>
      <c r="C294" s="570">
        <v>1585</v>
      </c>
    </row>
    <row r="295" ht="15.2" customHeight="1" spans="1:3">
      <c r="A295" s="568">
        <v>2100499</v>
      </c>
      <c r="B295" s="571" t="s">
        <v>321</v>
      </c>
      <c r="C295" s="570">
        <v>101</v>
      </c>
    </row>
    <row r="296" ht="15.2" customHeight="1" spans="1:3">
      <c r="A296" s="568">
        <v>21007</v>
      </c>
      <c r="B296" s="569" t="s">
        <v>322</v>
      </c>
      <c r="C296" s="570">
        <v>4985</v>
      </c>
    </row>
    <row r="297" ht="15.2" customHeight="1" spans="1:3">
      <c r="A297" s="568">
        <v>2100717</v>
      </c>
      <c r="B297" s="571" t="s">
        <v>323</v>
      </c>
      <c r="C297" s="570">
        <v>4335</v>
      </c>
    </row>
    <row r="298" ht="15.2" customHeight="1" spans="1:3">
      <c r="A298" s="568">
        <v>2100799</v>
      </c>
      <c r="B298" s="571" t="s">
        <v>324</v>
      </c>
      <c r="C298" s="570">
        <v>650</v>
      </c>
    </row>
    <row r="299" ht="15.2" customHeight="1" spans="1:3">
      <c r="A299" s="568">
        <v>21011</v>
      </c>
      <c r="B299" s="569" t="s">
        <v>325</v>
      </c>
      <c r="C299" s="570">
        <v>18131</v>
      </c>
    </row>
    <row r="300" ht="15.2" customHeight="1" spans="1:3">
      <c r="A300" s="568">
        <v>2101101</v>
      </c>
      <c r="B300" s="571" t="s">
        <v>326</v>
      </c>
      <c r="C300" s="570">
        <v>4958</v>
      </c>
    </row>
    <row r="301" ht="15.2" customHeight="1" spans="1:3">
      <c r="A301" s="568">
        <v>2101102</v>
      </c>
      <c r="B301" s="571" t="s">
        <v>327</v>
      </c>
      <c r="C301" s="570">
        <v>13173</v>
      </c>
    </row>
    <row r="302" ht="15.2" customHeight="1" spans="1:3">
      <c r="A302" s="568">
        <v>21012</v>
      </c>
      <c r="B302" s="569" t="s">
        <v>328</v>
      </c>
      <c r="C302" s="570">
        <v>2624</v>
      </c>
    </row>
    <row r="303" ht="15.2" customHeight="1" spans="1:3">
      <c r="A303" s="568">
        <v>2101202</v>
      </c>
      <c r="B303" s="571" t="s">
        <v>329</v>
      </c>
      <c r="C303" s="570">
        <v>2624</v>
      </c>
    </row>
    <row r="304" ht="15.2" customHeight="1" spans="1:3">
      <c r="A304" s="568">
        <v>21013</v>
      </c>
      <c r="B304" s="569" t="s">
        <v>330</v>
      </c>
      <c r="C304" s="570">
        <v>6790</v>
      </c>
    </row>
    <row r="305" ht="15.2" customHeight="1" spans="1:3">
      <c r="A305" s="568">
        <v>2101301</v>
      </c>
      <c r="B305" s="571" t="s">
        <v>331</v>
      </c>
      <c r="C305" s="570">
        <v>6715</v>
      </c>
    </row>
    <row r="306" ht="15.2" customHeight="1" spans="1:3">
      <c r="A306" s="568">
        <v>2101399</v>
      </c>
      <c r="B306" s="571" t="s">
        <v>332</v>
      </c>
      <c r="C306" s="570">
        <v>75</v>
      </c>
    </row>
    <row r="307" ht="15.2" customHeight="1" spans="1:3">
      <c r="A307" s="568">
        <v>21014</v>
      </c>
      <c r="B307" s="569" t="s">
        <v>333</v>
      </c>
      <c r="C307" s="570">
        <v>743</v>
      </c>
    </row>
    <row r="308" ht="15.2" customHeight="1" spans="1:3">
      <c r="A308" s="568">
        <v>2101401</v>
      </c>
      <c r="B308" s="571" t="s">
        <v>334</v>
      </c>
      <c r="C308" s="570">
        <v>743</v>
      </c>
    </row>
    <row r="309" ht="15.2" customHeight="1" spans="1:3">
      <c r="A309" s="568">
        <v>21015</v>
      </c>
      <c r="B309" s="569" t="s">
        <v>335</v>
      </c>
      <c r="C309" s="570">
        <v>1211</v>
      </c>
    </row>
    <row r="310" ht="15.2" customHeight="1" spans="1:3">
      <c r="A310" s="568">
        <v>2101501</v>
      </c>
      <c r="B310" s="571" t="s">
        <v>110</v>
      </c>
      <c r="C310" s="570">
        <v>739</v>
      </c>
    </row>
    <row r="311" ht="15.2" customHeight="1" spans="1:3">
      <c r="A311" s="568">
        <v>2101502</v>
      </c>
      <c r="B311" s="571" t="s">
        <v>111</v>
      </c>
      <c r="C311" s="570">
        <v>202</v>
      </c>
    </row>
    <row r="312" ht="15.2" customHeight="1" spans="1:3">
      <c r="A312" s="568">
        <v>2101503</v>
      </c>
      <c r="B312" s="571" t="s">
        <v>282</v>
      </c>
      <c r="C312" s="570">
        <v>188</v>
      </c>
    </row>
    <row r="313" ht="15.2" customHeight="1" spans="1:3">
      <c r="A313" s="568">
        <v>2101506</v>
      </c>
      <c r="B313" s="571" t="s">
        <v>336</v>
      </c>
      <c r="C313" s="570">
        <v>16</v>
      </c>
    </row>
    <row r="314" ht="15.2" customHeight="1" spans="1:3">
      <c r="A314" s="568">
        <v>2101599</v>
      </c>
      <c r="B314" s="571" t="s">
        <v>337</v>
      </c>
      <c r="C314" s="570">
        <v>66</v>
      </c>
    </row>
    <row r="315" ht="15.2" customHeight="1" spans="1:3">
      <c r="A315" s="568">
        <v>21017</v>
      </c>
      <c r="B315" s="569" t="s">
        <v>338</v>
      </c>
      <c r="C315" s="570">
        <v>102</v>
      </c>
    </row>
    <row r="316" ht="15.2" customHeight="1" spans="1:3">
      <c r="A316" s="568">
        <v>2101704</v>
      </c>
      <c r="B316" s="571" t="s">
        <v>339</v>
      </c>
      <c r="C316" s="570">
        <v>102</v>
      </c>
    </row>
    <row r="317" ht="15.2" customHeight="1" spans="1:3">
      <c r="A317" s="568">
        <v>21019</v>
      </c>
      <c r="B317" s="569" t="s">
        <v>340</v>
      </c>
      <c r="C317" s="570">
        <v>6755</v>
      </c>
    </row>
    <row r="318" ht="15.2" customHeight="1" spans="1:3">
      <c r="A318" s="568">
        <v>2101999</v>
      </c>
      <c r="B318" s="571" t="s">
        <v>341</v>
      </c>
      <c r="C318" s="570">
        <v>6755</v>
      </c>
    </row>
    <row r="319" ht="15.2" customHeight="1" spans="1:3">
      <c r="A319" s="568">
        <v>211</v>
      </c>
      <c r="B319" s="569" t="s">
        <v>61</v>
      </c>
      <c r="C319" s="570">
        <v>28021</v>
      </c>
    </row>
    <row r="320" ht="15.2" customHeight="1" spans="1:3">
      <c r="A320" s="568">
        <v>21101</v>
      </c>
      <c r="B320" s="569" t="s">
        <v>342</v>
      </c>
      <c r="C320" s="570">
        <v>956</v>
      </c>
    </row>
    <row r="321" ht="15.2" customHeight="1" spans="1:3">
      <c r="A321" s="568">
        <v>2110101</v>
      </c>
      <c r="B321" s="571" t="s">
        <v>110</v>
      </c>
      <c r="C321" s="570">
        <v>698</v>
      </c>
    </row>
    <row r="322" ht="15.2" customHeight="1" spans="1:3">
      <c r="A322" s="568">
        <v>2110104</v>
      </c>
      <c r="B322" s="571" t="s">
        <v>343</v>
      </c>
      <c r="C322" s="570">
        <v>164</v>
      </c>
    </row>
    <row r="323" ht="15.2" customHeight="1" spans="1:3">
      <c r="A323" s="568">
        <v>2110199</v>
      </c>
      <c r="B323" s="571" t="s">
        <v>344</v>
      </c>
      <c r="C323" s="570">
        <v>94</v>
      </c>
    </row>
    <row r="324" ht="15.2" customHeight="1" spans="1:3">
      <c r="A324" s="568">
        <v>21102</v>
      </c>
      <c r="B324" s="569" t="s">
        <v>345</v>
      </c>
      <c r="C324" s="570">
        <v>993</v>
      </c>
    </row>
    <row r="325" ht="15.2" customHeight="1" spans="1:3">
      <c r="A325" s="568">
        <v>2110299</v>
      </c>
      <c r="B325" s="571" t="s">
        <v>346</v>
      </c>
      <c r="C325" s="570">
        <v>993</v>
      </c>
    </row>
    <row r="326" ht="15.2" customHeight="1" spans="1:3">
      <c r="A326" s="568">
        <v>21103</v>
      </c>
      <c r="B326" s="569" t="s">
        <v>347</v>
      </c>
      <c r="C326" s="570">
        <v>16795</v>
      </c>
    </row>
    <row r="327" ht="15.2" customHeight="1" spans="1:3">
      <c r="A327" s="568">
        <v>2110301</v>
      </c>
      <c r="B327" s="571" t="s">
        <v>348</v>
      </c>
      <c r="C327" s="570">
        <v>95</v>
      </c>
    </row>
    <row r="328" ht="15.2" customHeight="1" spans="1:3">
      <c r="A328" s="568">
        <v>2110302</v>
      </c>
      <c r="B328" s="571" t="s">
        <v>349</v>
      </c>
      <c r="C328" s="570">
        <v>6762</v>
      </c>
    </row>
    <row r="329" ht="15.2" customHeight="1" spans="1:3">
      <c r="A329" s="568">
        <v>2110304</v>
      </c>
      <c r="B329" s="571" t="s">
        <v>350</v>
      </c>
      <c r="C329" s="570">
        <v>8782</v>
      </c>
    </row>
    <row r="330" ht="15.2" customHeight="1" spans="1:3">
      <c r="A330" s="568">
        <v>2110307</v>
      </c>
      <c r="B330" s="571" t="s">
        <v>351</v>
      </c>
      <c r="C330" s="570">
        <v>1156</v>
      </c>
    </row>
    <row r="331" ht="15.2" customHeight="1" spans="1:3">
      <c r="A331" s="568">
        <v>21104</v>
      </c>
      <c r="B331" s="569" t="s">
        <v>352</v>
      </c>
      <c r="C331" s="570">
        <v>7450</v>
      </c>
    </row>
    <row r="332" ht="15.2" customHeight="1" spans="1:3">
      <c r="A332" s="568">
        <v>2110401</v>
      </c>
      <c r="B332" s="571" t="s">
        <v>353</v>
      </c>
      <c r="C332" s="570">
        <v>3636</v>
      </c>
    </row>
    <row r="333" ht="15.2" customHeight="1" spans="1:3">
      <c r="A333" s="568">
        <v>2110402</v>
      </c>
      <c r="B333" s="571" t="s">
        <v>354</v>
      </c>
      <c r="C333" s="570">
        <v>3770</v>
      </c>
    </row>
    <row r="334" ht="15.2" customHeight="1" spans="1:3">
      <c r="A334" s="568">
        <v>2110406</v>
      </c>
      <c r="B334" s="571" t="s">
        <v>355</v>
      </c>
      <c r="C334" s="570">
        <v>44</v>
      </c>
    </row>
    <row r="335" ht="15.2" customHeight="1" spans="1:3">
      <c r="A335" s="568">
        <v>21105</v>
      </c>
      <c r="B335" s="569" t="s">
        <v>356</v>
      </c>
      <c r="C335" s="570">
        <v>1379</v>
      </c>
    </row>
    <row r="336" ht="15.2" customHeight="1" spans="1:3">
      <c r="A336" s="568">
        <v>2110501</v>
      </c>
      <c r="B336" s="571" t="s">
        <v>357</v>
      </c>
      <c r="C336" s="570">
        <v>460</v>
      </c>
    </row>
    <row r="337" ht="15.2" customHeight="1" spans="1:3">
      <c r="A337" s="568">
        <v>2110507</v>
      </c>
      <c r="B337" s="571" t="s">
        <v>358</v>
      </c>
      <c r="C337" s="570">
        <v>919</v>
      </c>
    </row>
    <row r="338" ht="15.2" customHeight="1" spans="1:3">
      <c r="A338" s="568">
        <v>21110</v>
      </c>
      <c r="B338" s="569" t="s">
        <v>359</v>
      </c>
      <c r="C338" s="570">
        <v>274</v>
      </c>
    </row>
    <row r="339" ht="15.2" customHeight="1" spans="1:3">
      <c r="A339" s="568">
        <v>2111001</v>
      </c>
      <c r="B339" s="571" t="s">
        <v>360</v>
      </c>
      <c r="C339" s="570">
        <v>274</v>
      </c>
    </row>
    <row r="340" ht="15.6" customHeight="1" spans="1:3">
      <c r="A340" s="568">
        <v>21111</v>
      </c>
      <c r="B340" s="569" t="s">
        <v>361</v>
      </c>
      <c r="C340" s="570">
        <v>174</v>
      </c>
    </row>
    <row r="341" ht="15.6" customHeight="1" spans="1:3">
      <c r="A341" s="568">
        <v>2111101</v>
      </c>
      <c r="B341" s="571" t="s">
        <v>362</v>
      </c>
      <c r="C341" s="570">
        <v>172</v>
      </c>
    </row>
    <row r="342" ht="15.6" customHeight="1" spans="1:3">
      <c r="A342" s="568">
        <v>2111102</v>
      </c>
      <c r="B342" s="571" t="s">
        <v>363</v>
      </c>
      <c r="C342" s="570">
        <v>2</v>
      </c>
    </row>
    <row r="343" ht="15.6" customHeight="1" spans="1:3">
      <c r="A343" s="568">
        <v>212</v>
      </c>
      <c r="B343" s="569" t="s">
        <v>63</v>
      </c>
      <c r="C343" s="570">
        <v>31635</v>
      </c>
    </row>
    <row r="344" ht="15.6" customHeight="1" spans="1:3">
      <c r="A344" s="568">
        <v>21201</v>
      </c>
      <c r="B344" s="569" t="s">
        <v>364</v>
      </c>
      <c r="C344" s="570">
        <v>5656</v>
      </c>
    </row>
    <row r="345" ht="15.6" customHeight="1" spans="1:3">
      <c r="A345" s="568">
        <v>2120101</v>
      </c>
      <c r="B345" s="571" t="s">
        <v>110</v>
      </c>
      <c r="C345" s="570">
        <v>428</v>
      </c>
    </row>
    <row r="346" ht="15.6" customHeight="1" spans="1:3">
      <c r="A346" s="568">
        <v>2120102</v>
      </c>
      <c r="B346" s="571" t="s">
        <v>111</v>
      </c>
      <c r="C346" s="570">
        <v>576</v>
      </c>
    </row>
    <row r="347" ht="15.6" customHeight="1" spans="1:3">
      <c r="A347" s="568">
        <v>2120104</v>
      </c>
      <c r="B347" s="571" t="s">
        <v>365</v>
      </c>
      <c r="C347" s="570">
        <v>2492</v>
      </c>
    </row>
    <row r="348" ht="15.6" customHeight="1" spans="1:3">
      <c r="A348" s="568">
        <v>2120105</v>
      </c>
      <c r="B348" s="571" t="s">
        <v>366</v>
      </c>
      <c r="C348" s="570">
        <v>174</v>
      </c>
    </row>
    <row r="349" ht="15.6" customHeight="1" spans="1:3">
      <c r="A349" s="568">
        <v>2120106</v>
      </c>
      <c r="B349" s="571" t="s">
        <v>367</v>
      </c>
      <c r="C349" s="570">
        <v>8</v>
      </c>
    </row>
    <row r="350" ht="15.6" customHeight="1" spans="1:3">
      <c r="A350" s="568">
        <v>2120109</v>
      </c>
      <c r="B350" s="571" t="s">
        <v>368</v>
      </c>
      <c r="C350" s="570">
        <v>145</v>
      </c>
    </row>
    <row r="351" ht="15.6" customHeight="1" spans="1:3">
      <c r="A351" s="568">
        <v>2120199</v>
      </c>
      <c r="B351" s="571" t="s">
        <v>369</v>
      </c>
      <c r="C351" s="570">
        <v>1833</v>
      </c>
    </row>
    <row r="352" ht="15.6" customHeight="1" spans="1:3">
      <c r="A352" s="568">
        <v>21203</v>
      </c>
      <c r="B352" s="569" t="s">
        <v>370</v>
      </c>
      <c r="C352" s="570">
        <v>21206</v>
      </c>
    </row>
    <row r="353" ht="15.6" customHeight="1" spans="1:3">
      <c r="A353" s="568">
        <v>2120303</v>
      </c>
      <c r="B353" s="571" t="s">
        <v>371</v>
      </c>
      <c r="C353" s="570">
        <v>18977</v>
      </c>
    </row>
    <row r="354" ht="15.6" customHeight="1" spans="1:3">
      <c r="A354" s="568">
        <v>2120399</v>
      </c>
      <c r="B354" s="571" t="s">
        <v>372</v>
      </c>
      <c r="C354" s="570">
        <v>2229</v>
      </c>
    </row>
    <row r="355" ht="15.6" customHeight="1" spans="1:3">
      <c r="A355" s="568">
        <v>21205</v>
      </c>
      <c r="B355" s="569" t="s">
        <v>373</v>
      </c>
      <c r="C355" s="570">
        <v>1826</v>
      </c>
    </row>
    <row r="356" ht="15.6" customHeight="1" spans="1:3">
      <c r="A356" s="568">
        <v>2120501</v>
      </c>
      <c r="B356" s="571" t="s">
        <v>374</v>
      </c>
      <c r="C356" s="570">
        <v>1826</v>
      </c>
    </row>
    <row r="357" ht="15.6" customHeight="1" spans="1:3">
      <c r="A357" s="568">
        <v>21206</v>
      </c>
      <c r="B357" s="569" t="s">
        <v>375</v>
      </c>
      <c r="C357" s="570">
        <v>947</v>
      </c>
    </row>
    <row r="358" ht="15.6" customHeight="1" spans="1:3">
      <c r="A358" s="568">
        <v>2120601</v>
      </c>
      <c r="B358" s="571" t="s">
        <v>376</v>
      </c>
      <c r="C358" s="570">
        <v>947</v>
      </c>
    </row>
    <row r="359" ht="15.6" customHeight="1" spans="1:3">
      <c r="A359" s="568">
        <v>21299</v>
      </c>
      <c r="B359" s="569" t="s">
        <v>377</v>
      </c>
      <c r="C359" s="570">
        <v>2000</v>
      </c>
    </row>
    <row r="360" ht="15.6" customHeight="1" spans="1:3">
      <c r="A360" s="568">
        <v>2129999</v>
      </c>
      <c r="B360" s="571" t="s">
        <v>378</v>
      </c>
      <c r="C360" s="570">
        <v>2000</v>
      </c>
    </row>
    <row r="361" ht="15.6" customHeight="1" spans="1:3">
      <c r="A361" s="568">
        <v>213</v>
      </c>
      <c r="B361" s="569" t="s">
        <v>65</v>
      </c>
      <c r="C361" s="570">
        <v>164142</v>
      </c>
    </row>
    <row r="362" ht="15.6" customHeight="1" spans="1:3">
      <c r="A362" s="568">
        <v>21301</v>
      </c>
      <c r="B362" s="569" t="s">
        <v>379</v>
      </c>
      <c r="C362" s="570">
        <v>19863</v>
      </c>
    </row>
    <row r="363" ht="15.6" customHeight="1" spans="1:3">
      <c r="A363" s="568">
        <v>2130101</v>
      </c>
      <c r="B363" s="571" t="s">
        <v>110</v>
      </c>
      <c r="C363" s="570">
        <v>1567</v>
      </c>
    </row>
    <row r="364" ht="15.6" customHeight="1" spans="1:3">
      <c r="A364" s="568">
        <v>2130102</v>
      </c>
      <c r="B364" s="571" t="s">
        <v>111</v>
      </c>
      <c r="C364" s="570">
        <v>132</v>
      </c>
    </row>
    <row r="365" ht="15.6" customHeight="1" spans="1:3">
      <c r="A365" s="568">
        <v>2130104</v>
      </c>
      <c r="B365" s="571" t="s">
        <v>115</v>
      </c>
      <c r="C365" s="570">
        <v>2797</v>
      </c>
    </row>
    <row r="366" ht="15.6" customHeight="1" spans="1:3">
      <c r="A366" s="568">
        <v>2130106</v>
      </c>
      <c r="B366" s="571" t="s">
        <v>380</v>
      </c>
      <c r="C366" s="570">
        <v>216</v>
      </c>
    </row>
    <row r="367" ht="15.6" customHeight="1" spans="1:3">
      <c r="A367" s="568">
        <v>2130108</v>
      </c>
      <c r="B367" s="571" t="s">
        <v>381</v>
      </c>
      <c r="C367" s="570">
        <v>226</v>
      </c>
    </row>
    <row r="368" ht="15.6" customHeight="1" spans="1:3">
      <c r="A368" s="568">
        <v>2130110</v>
      </c>
      <c r="B368" s="571" t="s">
        <v>382</v>
      </c>
      <c r="C368" s="570">
        <v>32</v>
      </c>
    </row>
    <row r="369" ht="15.6" customHeight="1" spans="1:3">
      <c r="A369" s="568">
        <v>2130111</v>
      </c>
      <c r="B369" s="571" t="s">
        <v>383</v>
      </c>
      <c r="C369" s="570">
        <v>5</v>
      </c>
    </row>
    <row r="370" ht="15.6" customHeight="1" spans="1:3">
      <c r="A370" s="568">
        <v>2130112</v>
      </c>
      <c r="B370" s="571" t="s">
        <v>384</v>
      </c>
      <c r="C370" s="570">
        <v>4</v>
      </c>
    </row>
    <row r="371" ht="15.6" customHeight="1" spans="1:3">
      <c r="A371" s="568">
        <v>2130119</v>
      </c>
      <c r="B371" s="571" t="s">
        <v>385</v>
      </c>
      <c r="C371" s="570">
        <v>97</v>
      </c>
    </row>
    <row r="372" ht="15.6" customHeight="1" spans="1:3">
      <c r="A372" s="568">
        <v>2130120</v>
      </c>
      <c r="B372" s="571" t="s">
        <v>386</v>
      </c>
      <c r="C372" s="570">
        <v>9065</v>
      </c>
    </row>
    <row r="373" ht="15.6" customHeight="1" spans="1:3">
      <c r="A373" s="568">
        <v>2130122</v>
      </c>
      <c r="B373" s="571" t="s">
        <v>387</v>
      </c>
      <c r="C373" s="570">
        <v>2963</v>
      </c>
    </row>
    <row r="374" ht="15.6" customHeight="1" spans="1:3">
      <c r="A374" s="568">
        <v>2130124</v>
      </c>
      <c r="B374" s="571" t="s">
        <v>388</v>
      </c>
      <c r="C374" s="570">
        <v>188</v>
      </c>
    </row>
    <row r="375" ht="15.6" customHeight="1" spans="1:3">
      <c r="A375" s="568">
        <v>2130125</v>
      </c>
      <c r="B375" s="571" t="s">
        <v>389</v>
      </c>
      <c r="C375" s="570">
        <v>213</v>
      </c>
    </row>
    <row r="376" ht="15.6" customHeight="1" spans="1:3">
      <c r="A376" s="568">
        <v>2130126</v>
      </c>
      <c r="B376" s="571" t="s">
        <v>390</v>
      </c>
      <c r="C376" s="570">
        <v>18</v>
      </c>
    </row>
    <row r="377" ht="15.6" customHeight="1" spans="1:3">
      <c r="A377" s="568">
        <v>2130135</v>
      </c>
      <c r="B377" s="571" t="s">
        <v>391</v>
      </c>
      <c r="C377" s="570">
        <v>276</v>
      </c>
    </row>
    <row r="378" ht="15.6" customHeight="1" spans="1:3">
      <c r="A378" s="568">
        <v>2130148</v>
      </c>
      <c r="B378" s="571" t="s">
        <v>392</v>
      </c>
      <c r="C378" s="570">
        <v>61</v>
      </c>
    </row>
    <row r="379" ht="15.6" customHeight="1" spans="1:3">
      <c r="A379" s="568">
        <v>2130153</v>
      </c>
      <c r="B379" s="571" t="s">
        <v>393</v>
      </c>
      <c r="C379" s="570">
        <v>1918</v>
      </c>
    </row>
    <row r="380" ht="15.6" customHeight="1" spans="1:3">
      <c r="A380" s="568">
        <v>2130199</v>
      </c>
      <c r="B380" s="571" t="s">
        <v>394</v>
      </c>
      <c r="C380" s="570">
        <v>85</v>
      </c>
    </row>
    <row r="381" ht="15.2" customHeight="1" spans="1:3">
      <c r="A381" s="568">
        <v>21302</v>
      </c>
      <c r="B381" s="569" t="s">
        <v>395</v>
      </c>
      <c r="C381" s="570">
        <v>16526</v>
      </c>
    </row>
    <row r="382" ht="15.2" customHeight="1" spans="1:3">
      <c r="A382" s="568">
        <v>2130201</v>
      </c>
      <c r="B382" s="571" t="s">
        <v>110</v>
      </c>
      <c r="C382" s="570">
        <v>473</v>
      </c>
    </row>
    <row r="383" ht="15.2" customHeight="1" spans="1:3">
      <c r="A383" s="568">
        <v>2130202</v>
      </c>
      <c r="B383" s="571" t="s">
        <v>111</v>
      </c>
      <c r="C383" s="570">
        <v>6</v>
      </c>
    </row>
    <row r="384" ht="15.2" customHeight="1" spans="1:3">
      <c r="A384" s="568">
        <v>2130204</v>
      </c>
      <c r="B384" s="571" t="s">
        <v>396</v>
      </c>
      <c r="C384" s="570">
        <v>2068</v>
      </c>
    </row>
    <row r="385" ht="15.2" customHeight="1" spans="1:3">
      <c r="A385" s="568">
        <v>2130205</v>
      </c>
      <c r="B385" s="571" t="s">
        <v>397</v>
      </c>
      <c r="C385" s="570">
        <v>6328</v>
      </c>
    </row>
    <row r="386" ht="15.2" customHeight="1" spans="1:3">
      <c r="A386" s="568">
        <v>2130207</v>
      </c>
      <c r="B386" s="571" t="s">
        <v>398</v>
      </c>
      <c r="C386" s="570">
        <v>126</v>
      </c>
    </row>
    <row r="387" ht="15.2" customHeight="1" spans="1:3">
      <c r="A387" s="568">
        <v>2130209</v>
      </c>
      <c r="B387" s="571" t="s">
        <v>399</v>
      </c>
      <c r="C387" s="570">
        <v>2120</v>
      </c>
    </row>
    <row r="388" ht="15.2" customHeight="1" spans="1:3">
      <c r="A388" s="568">
        <v>2130211</v>
      </c>
      <c r="B388" s="571" t="s">
        <v>400</v>
      </c>
      <c r="C388" s="570">
        <v>113</v>
      </c>
    </row>
    <row r="389" ht="15.2" customHeight="1" spans="1:3">
      <c r="A389" s="568">
        <v>2130212</v>
      </c>
      <c r="B389" s="571" t="s">
        <v>401</v>
      </c>
      <c r="C389" s="570">
        <v>29</v>
      </c>
    </row>
    <row r="390" ht="15.2" customHeight="1" spans="1:3">
      <c r="A390" s="568">
        <v>2130213</v>
      </c>
      <c r="B390" s="571" t="s">
        <v>402</v>
      </c>
      <c r="C390" s="570">
        <v>10</v>
      </c>
    </row>
    <row r="391" ht="15.2" customHeight="1" spans="1:3">
      <c r="A391" s="568">
        <v>2130220</v>
      </c>
      <c r="B391" s="571" t="s">
        <v>403</v>
      </c>
      <c r="C391" s="570">
        <v>68</v>
      </c>
    </row>
    <row r="392" ht="15.2" customHeight="1" spans="1:3">
      <c r="A392" s="568">
        <v>2130234</v>
      </c>
      <c r="B392" s="571" t="s">
        <v>404</v>
      </c>
      <c r="C392" s="570">
        <v>1279</v>
      </c>
    </row>
    <row r="393" ht="15.2" customHeight="1" spans="1:3">
      <c r="A393" s="568">
        <v>2130237</v>
      </c>
      <c r="B393" s="571" t="s">
        <v>384</v>
      </c>
      <c r="C393" s="570">
        <v>577</v>
      </c>
    </row>
    <row r="394" ht="15.2" customHeight="1" spans="1:3">
      <c r="A394" s="568">
        <v>2130238</v>
      </c>
      <c r="B394" s="571" t="s">
        <v>405</v>
      </c>
      <c r="C394" s="570">
        <v>3323</v>
      </c>
    </row>
    <row r="395" ht="15.2" customHeight="1" spans="1:3">
      <c r="A395" s="568">
        <v>2130299</v>
      </c>
      <c r="B395" s="571" t="s">
        <v>406</v>
      </c>
      <c r="C395" s="570">
        <v>6</v>
      </c>
    </row>
    <row r="396" ht="15.2" customHeight="1" spans="1:3">
      <c r="A396" s="568">
        <v>21303</v>
      </c>
      <c r="B396" s="569" t="s">
        <v>407</v>
      </c>
      <c r="C396" s="570">
        <v>71499</v>
      </c>
    </row>
    <row r="397" ht="15.2" customHeight="1" spans="1:3">
      <c r="A397" s="568">
        <v>2130301</v>
      </c>
      <c r="B397" s="571" t="s">
        <v>110</v>
      </c>
      <c r="C397" s="570">
        <v>740</v>
      </c>
    </row>
    <row r="398" ht="15.2" customHeight="1" spans="1:3">
      <c r="A398" s="568">
        <v>2130302</v>
      </c>
      <c r="B398" s="571" t="s">
        <v>111</v>
      </c>
      <c r="C398" s="570">
        <v>28</v>
      </c>
    </row>
    <row r="399" ht="15.2" customHeight="1" spans="1:3">
      <c r="A399" s="568">
        <v>2130304</v>
      </c>
      <c r="B399" s="571" t="s">
        <v>408</v>
      </c>
      <c r="C399" s="570">
        <v>9</v>
      </c>
    </row>
    <row r="400" ht="15.2" customHeight="1" spans="1:3">
      <c r="A400" s="568">
        <v>2130305</v>
      </c>
      <c r="B400" s="571" t="s">
        <v>409</v>
      </c>
      <c r="C400" s="570">
        <v>62889</v>
      </c>
    </row>
    <row r="401" ht="15.2" customHeight="1" spans="1:3">
      <c r="A401" s="568">
        <v>2130306</v>
      </c>
      <c r="B401" s="571" t="s">
        <v>410</v>
      </c>
      <c r="C401" s="570">
        <v>1638</v>
      </c>
    </row>
    <row r="402" ht="15.2" customHeight="1" spans="1:3">
      <c r="A402" s="568">
        <v>2130308</v>
      </c>
      <c r="B402" s="571" t="s">
        <v>411</v>
      </c>
      <c r="C402" s="570">
        <v>1183</v>
      </c>
    </row>
    <row r="403" ht="15.2" customHeight="1" spans="1:3">
      <c r="A403" s="568">
        <v>2130310</v>
      </c>
      <c r="B403" s="571" t="s">
        <v>412</v>
      </c>
      <c r="C403" s="570">
        <v>950</v>
      </c>
    </row>
    <row r="404" ht="15.2" customHeight="1" spans="1:3">
      <c r="A404" s="568">
        <v>2130311</v>
      </c>
      <c r="B404" s="571" t="s">
        <v>413</v>
      </c>
      <c r="C404" s="570">
        <v>280</v>
      </c>
    </row>
    <row r="405" ht="15.2" customHeight="1" spans="1:3">
      <c r="A405" s="568">
        <v>2130312</v>
      </c>
      <c r="B405" s="571" t="s">
        <v>414</v>
      </c>
      <c r="C405" s="570">
        <v>201</v>
      </c>
    </row>
    <row r="406" ht="15.2" customHeight="1" spans="1:3">
      <c r="A406" s="568">
        <v>2130313</v>
      </c>
      <c r="B406" s="571" t="s">
        <v>415</v>
      </c>
      <c r="C406" s="570">
        <v>196</v>
      </c>
    </row>
    <row r="407" ht="15.2" customHeight="1" spans="1:3">
      <c r="A407" s="568">
        <v>2130314</v>
      </c>
      <c r="B407" s="571" t="s">
        <v>416</v>
      </c>
      <c r="C407" s="570">
        <v>269</v>
      </c>
    </row>
    <row r="408" ht="15.2" customHeight="1" spans="1:3">
      <c r="A408" s="568">
        <v>2130315</v>
      </c>
      <c r="B408" s="571" t="s">
        <v>417</v>
      </c>
      <c r="C408" s="570">
        <v>220</v>
      </c>
    </row>
    <row r="409" ht="15.2" customHeight="1" spans="1:3">
      <c r="A409" s="568">
        <v>2130319</v>
      </c>
      <c r="B409" s="571" t="s">
        <v>418</v>
      </c>
      <c r="C409" s="570">
        <v>154</v>
      </c>
    </row>
    <row r="410" ht="15.2" customHeight="1" spans="1:3">
      <c r="A410" s="568">
        <v>2130321</v>
      </c>
      <c r="B410" s="571" t="s">
        <v>419</v>
      </c>
      <c r="C410" s="570">
        <v>1545</v>
      </c>
    </row>
    <row r="411" ht="15.2" customHeight="1" spans="1:3">
      <c r="A411" s="568">
        <v>2130333</v>
      </c>
      <c r="B411" s="571" t="s">
        <v>420</v>
      </c>
      <c r="C411" s="570">
        <v>192</v>
      </c>
    </row>
    <row r="412" ht="15.2" customHeight="1" spans="1:3">
      <c r="A412" s="568">
        <v>2130335</v>
      </c>
      <c r="B412" s="571" t="s">
        <v>421</v>
      </c>
      <c r="C412" s="570">
        <v>168</v>
      </c>
    </row>
    <row r="413" ht="15.2" customHeight="1" spans="1:3">
      <c r="A413" s="568">
        <v>2130399</v>
      </c>
      <c r="B413" s="571" t="s">
        <v>422</v>
      </c>
      <c r="C413" s="570">
        <v>837</v>
      </c>
    </row>
    <row r="414" ht="15.2" customHeight="1" spans="1:3">
      <c r="A414" s="568">
        <v>21305</v>
      </c>
      <c r="B414" s="569" t="s">
        <v>423</v>
      </c>
      <c r="C414" s="570">
        <v>34971</v>
      </c>
    </row>
    <row r="415" ht="15.2" customHeight="1" spans="1:3">
      <c r="A415" s="568">
        <v>2130504</v>
      </c>
      <c r="B415" s="571" t="s">
        <v>424</v>
      </c>
      <c r="C415" s="570">
        <v>7790</v>
      </c>
    </row>
    <row r="416" ht="15.2" customHeight="1" spans="1:3">
      <c r="A416" s="568">
        <v>2130505</v>
      </c>
      <c r="B416" s="571" t="s">
        <v>425</v>
      </c>
      <c r="C416" s="570">
        <v>18903</v>
      </c>
    </row>
    <row r="417" ht="15.2" customHeight="1" spans="1:3">
      <c r="A417" s="568">
        <v>2130506</v>
      </c>
      <c r="B417" s="571" t="s">
        <v>426</v>
      </c>
      <c r="C417" s="570">
        <v>6771</v>
      </c>
    </row>
    <row r="418" ht="15.2" customHeight="1" spans="1:3">
      <c r="A418" s="568">
        <v>2130507</v>
      </c>
      <c r="B418" s="571" t="s">
        <v>427</v>
      </c>
      <c r="C418" s="570">
        <v>900</v>
      </c>
    </row>
    <row r="419" ht="15.2" customHeight="1" spans="1:3">
      <c r="A419" s="568">
        <v>2130599</v>
      </c>
      <c r="B419" s="571" t="s">
        <v>428</v>
      </c>
      <c r="C419" s="570">
        <v>607</v>
      </c>
    </row>
    <row r="420" ht="15.2" customHeight="1" spans="1:3">
      <c r="A420" s="568">
        <v>21307</v>
      </c>
      <c r="B420" s="569" t="s">
        <v>429</v>
      </c>
      <c r="C420" s="570">
        <v>17443</v>
      </c>
    </row>
    <row r="421" ht="15.2" customHeight="1" spans="1:3">
      <c r="A421" s="568">
        <v>2130701</v>
      </c>
      <c r="B421" s="571" t="s">
        <v>430</v>
      </c>
      <c r="C421" s="570">
        <v>1045</v>
      </c>
    </row>
    <row r="422" ht="15.2" customHeight="1" spans="1:3">
      <c r="A422" s="568">
        <v>2130705</v>
      </c>
      <c r="B422" s="571" t="s">
        <v>431</v>
      </c>
      <c r="C422" s="570">
        <v>8498</v>
      </c>
    </row>
    <row r="423" ht="15.2" customHeight="1" spans="1:3">
      <c r="A423" s="568">
        <v>2130706</v>
      </c>
      <c r="B423" s="571" t="s">
        <v>432</v>
      </c>
      <c r="C423" s="570">
        <v>84</v>
      </c>
    </row>
    <row r="424" ht="15.2" customHeight="1" spans="1:3">
      <c r="A424" s="568">
        <v>2130707</v>
      </c>
      <c r="B424" s="571" t="s">
        <v>433</v>
      </c>
      <c r="C424" s="570">
        <v>7782</v>
      </c>
    </row>
    <row r="425" ht="15.2" customHeight="1" spans="1:3">
      <c r="A425" s="568">
        <v>2130799</v>
      </c>
      <c r="B425" s="571" t="s">
        <v>434</v>
      </c>
      <c r="C425" s="570">
        <v>34</v>
      </c>
    </row>
    <row r="426" ht="15.2" customHeight="1" spans="1:3">
      <c r="A426" s="568">
        <v>21308</v>
      </c>
      <c r="B426" s="569" t="s">
        <v>435</v>
      </c>
      <c r="C426" s="570">
        <v>3840</v>
      </c>
    </row>
    <row r="427" ht="15.2" customHeight="1" spans="1:3">
      <c r="A427" s="568">
        <v>2130803</v>
      </c>
      <c r="B427" s="571" t="s">
        <v>436</v>
      </c>
      <c r="C427" s="570">
        <v>3085</v>
      </c>
    </row>
    <row r="428" ht="15.2" customHeight="1" spans="1:3">
      <c r="A428" s="568">
        <v>2130804</v>
      </c>
      <c r="B428" s="571" t="s">
        <v>437</v>
      </c>
      <c r="C428" s="570">
        <v>755</v>
      </c>
    </row>
    <row r="429" ht="15.2" customHeight="1" spans="1:3">
      <c r="A429" s="568">
        <v>214</v>
      </c>
      <c r="B429" s="569" t="s">
        <v>67</v>
      </c>
      <c r="C429" s="570">
        <v>36951</v>
      </c>
    </row>
    <row r="430" ht="15.2" customHeight="1" spans="1:3">
      <c r="A430" s="568">
        <v>21401</v>
      </c>
      <c r="B430" s="569" t="s">
        <v>438</v>
      </c>
      <c r="C430" s="570">
        <v>32830</v>
      </c>
    </row>
    <row r="431" ht="15.2" customHeight="1" spans="1:3">
      <c r="A431" s="568">
        <v>2140101</v>
      </c>
      <c r="B431" s="571" t="s">
        <v>110</v>
      </c>
      <c r="C431" s="570">
        <v>295</v>
      </c>
    </row>
    <row r="432" ht="15.2" customHeight="1" spans="1:3">
      <c r="A432" s="568">
        <v>2140104</v>
      </c>
      <c r="B432" s="571" t="s">
        <v>439</v>
      </c>
      <c r="C432" s="570">
        <v>20101</v>
      </c>
    </row>
    <row r="433" ht="15.2" customHeight="1" spans="1:3">
      <c r="A433" s="568">
        <v>2140106</v>
      </c>
      <c r="B433" s="571" t="s">
        <v>440</v>
      </c>
      <c r="C433" s="570">
        <v>8391</v>
      </c>
    </row>
    <row r="434" ht="15.2" customHeight="1" spans="1:3">
      <c r="A434" s="568">
        <v>2140112</v>
      </c>
      <c r="B434" s="571" t="s">
        <v>441</v>
      </c>
      <c r="C434" s="570">
        <v>1633</v>
      </c>
    </row>
    <row r="435" ht="15.2" customHeight="1" spans="1:3">
      <c r="A435" s="568">
        <v>2140123</v>
      </c>
      <c r="B435" s="571" t="s">
        <v>442</v>
      </c>
      <c r="C435" s="570">
        <v>145</v>
      </c>
    </row>
    <row r="436" ht="15.2" customHeight="1" spans="1:3">
      <c r="A436" s="568">
        <v>2140128</v>
      </c>
      <c r="B436" s="571" t="s">
        <v>443</v>
      </c>
      <c r="C436" s="570">
        <v>28</v>
      </c>
    </row>
    <row r="437" ht="15.2" customHeight="1" spans="1:3">
      <c r="A437" s="568">
        <v>2140131</v>
      </c>
      <c r="B437" s="571" t="s">
        <v>444</v>
      </c>
      <c r="C437" s="570">
        <v>143</v>
      </c>
    </row>
    <row r="438" ht="15.2" customHeight="1" spans="1:3">
      <c r="A438" s="568">
        <v>2140136</v>
      </c>
      <c r="B438" s="571" t="s">
        <v>445</v>
      </c>
      <c r="C438" s="570">
        <v>881</v>
      </c>
    </row>
    <row r="439" ht="15.2" customHeight="1" spans="1:3">
      <c r="A439" s="568">
        <v>2140199</v>
      </c>
      <c r="B439" s="571" t="s">
        <v>446</v>
      </c>
      <c r="C439" s="570">
        <v>1213</v>
      </c>
    </row>
    <row r="440" ht="15.2" customHeight="1" spans="1:3">
      <c r="A440" s="568">
        <v>21405</v>
      </c>
      <c r="B440" s="569" t="s">
        <v>447</v>
      </c>
      <c r="C440" s="570">
        <v>26</v>
      </c>
    </row>
    <row r="441" ht="15.2" customHeight="1" spans="1:3">
      <c r="A441" s="568">
        <v>2140599</v>
      </c>
      <c r="B441" s="571" t="s">
        <v>448</v>
      </c>
      <c r="C441" s="570">
        <v>26</v>
      </c>
    </row>
    <row r="442" ht="15.2" customHeight="1" spans="1:3">
      <c r="A442" s="568">
        <v>21499</v>
      </c>
      <c r="B442" s="569" t="s">
        <v>449</v>
      </c>
      <c r="C442" s="570">
        <v>4095</v>
      </c>
    </row>
    <row r="443" ht="15.2" customHeight="1" spans="1:3">
      <c r="A443" s="568">
        <v>2149901</v>
      </c>
      <c r="B443" s="571" t="s">
        <v>450</v>
      </c>
      <c r="C443" s="570">
        <v>2780</v>
      </c>
    </row>
    <row r="444" ht="15.2" customHeight="1" spans="1:3">
      <c r="A444" s="568">
        <v>2149999</v>
      </c>
      <c r="B444" s="571" t="s">
        <v>451</v>
      </c>
      <c r="C444" s="570">
        <v>1315</v>
      </c>
    </row>
    <row r="445" ht="15.2" customHeight="1" spans="1:3">
      <c r="A445" s="568">
        <v>215</v>
      </c>
      <c r="B445" s="569" t="s">
        <v>452</v>
      </c>
      <c r="C445" s="570">
        <v>27638</v>
      </c>
    </row>
    <row r="446" ht="15.2" customHeight="1" spans="1:3">
      <c r="A446" s="568">
        <v>21505</v>
      </c>
      <c r="B446" s="569" t="s">
        <v>453</v>
      </c>
      <c r="C446" s="570">
        <v>709</v>
      </c>
    </row>
    <row r="447" ht="15.2" customHeight="1" spans="1:3">
      <c r="A447" s="568">
        <v>2150501</v>
      </c>
      <c r="B447" s="571" t="s">
        <v>110</v>
      </c>
      <c r="C447" s="570">
        <v>366</v>
      </c>
    </row>
    <row r="448" ht="15.2" customHeight="1" spans="1:3">
      <c r="A448" s="568">
        <v>2150502</v>
      </c>
      <c r="B448" s="571" t="s">
        <v>111</v>
      </c>
      <c r="C448" s="570">
        <v>39</v>
      </c>
    </row>
    <row r="449" ht="15.2" customHeight="1" spans="1:3">
      <c r="A449" s="332">
        <v>2150550</v>
      </c>
      <c r="B449" s="164" t="s">
        <v>115</v>
      </c>
      <c r="C449" s="570">
        <v>304</v>
      </c>
    </row>
    <row r="450" ht="15.2" customHeight="1" spans="1:3">
      <c r="A450" s="332">
        <v>21507</v>
      </c>
      <c r="B450" s="165" t="s">
        <v>454</v>
      </c>
      <c r="C450" s="570">
        <v>317</v>
      </c>
    </row>
    <row r="451" ht="15.2" customHeight="1" spans="1:3">
      <c r="A451" s="332">
        <v>2150701</v>
      </c>
      <c r="B451" s="164" t="s">
        <v>110</v>
      </c>
      <c r="C451" s="570">
        <v>295</v>
      </c>
    </row>
    <row r="452" ht="15.2" customHeight="1" spans="1:3">
      <c r="A452" s="332">
        <v>2150702</v>
      </c>
      <c r="B452" s="164" t="s">
        <v>111</v>
      </c>
      <c r="C452" s="570">
        <v>22</v>
      </c>
    </row>
    <row r="453" ht="15.2" customHeight="1" spans="1:3">
      <c r="A453" s="332">
        <v>21508</v>
      </c>
      <c r="B453" s="165" t="s">
        <v>455</v>
      </c>
      <c r="C453" s="570">
        <v>26425</v>
      </c>
    </row>
    <row r="454" ht="15.2" customHeight="1" spans="1:3">
      <c r="A454" s="568">
        <v>2150805</v>
      </c>
      <c r="B454" s="571" t="s">
        <v>456</v>
      </c>
      <c r="C454" s="570">
        <v>425</v>
      </c>
    </row>
    <row r="455" ht="15.2" customHeight="1" spans="1:3">
      <c r="A455" s="568">
        <v>2150899</v>
      </c>
      <c r="B455" s="571" t="s">
        <v>457</v>
      </c>
      <c r="C455" s="570">
        <v>26000</v>
      </c>
    </row>
    <row r="456" ht="15.2" customHeight="1" spans="1:3">
      <c r="A456" s="568">
        <v>21599</v>
      </c>
      <c r="B456" s="569" t="s">
        <v>458</v>
      </c>
      <c r="C456" s="570">
        <v>187</v>
      </c>
    </row>
    <row r="457" ht="15.2" customHeight="1" spans="1:3">
      <c r="A457" s="568">
        <v>2159904</v>
      </c>
      <c r="B457" s="571" t="s">
        <v>459</v>
      </c>
      <c r="C457" s="570">
        <v>187</v>
      </c>
    </row>
    <row r="458" ht="15.2" customHeight="1" spans="1:3">
      <c r="A458" s="568">
        <v>216</v>
      </c>
      <c r="B458" s="569" t="s">
        <v>71</v>
      </c>
      <c r="C458" s="570">
        <v>1136</v>
      </c>
    </row>
    <row r="459" ht="15.2" customHeight="1" spans="1:3">
      <c r="A459" s="568">
        <v>21602</v>
      </c>
      <c r="B459" s="569" t="s">
        <v>460</v>
      </c>
      <c r="C459" s="570">
        <v>1074</v>
      </c>
    </row>
    <row r="460" ht="15.2" customHeight="1" spans="1:3">
      <c r="A460" s="568">
        <v>2160201</v>
      </c>
      <c r="B460" s="571" t="s">
        <v>110</v>
      </c>
      <c r="C460" s="570">
        <v>313</v>
      </c>
    </row>
    <row r="461" ht="15.2" customHeight="1" spans="1:3">
      <c r="A461" s="568">
        <v>2160299</v>
      </c>
      <c r="B461" s="571" t="s">
        <v>461</v>
      </c>
      <c r="C461" s="570">
        <v>761</v>
      </c>
    </row>
    <row r="462" ht="15.2" customHeight="1" spans="1:3">
      <c r="A462" s="568">
        <v>21606</v>
      </c>
      <c r="B462" s="569" t="s">
        <v>462</v>
      </c>
      <c r="C462" s="570">
        <v>62</v>
      </c>
    </row>
    <row r="463" ht="15.2" customHeight="1" spans="1:3">
      <c r="A463" s="568">
        <v>2160699</v>
      </c>
      <c r="B463" s="571" t="s">
        <v>463</v>
      </c>
      <c r="C463" s="570">
        <v>62</v>
      </c>
    </row>
    <row r="464" ht="15.2" customHeight="1" spans="1:3">
      <c r="A464" s="568">
        <v>220</v>
      </c>
      <c r="B464" s="569" t="s">
        <v>74</v>
      </c>
      <c r="C464" s="570">
        <v>14217</v>
      </c>
    </row>
    <row r="465" ht="15.2" customHeight="1" spans="1:3">
      <c r="A465" s="568">
        <v>22001</v>
      </c>
      <c r="B465" s="569" t="s">
        <v>464</v>
      </c>
      <c r="C465" s="570">
        <v>14037</v>
      </c>
    </row>
    <row r="466" ht="15.2" customHeight="1" spans="1:3">
      <c r="A466" s="568">
        <v>2200101</v>
      </c>
      <c r="B466" s="571" t="s">
        <v>110</v>
      </c>
      <c r="C466" s="570">
        <v>393</v>
      </c>
    </row>
    <row r="467" ht="15.2" customHeight="1" spans="1:3">
      <c r="A467" s="568">
        <v>2200102</v>
      </c>
      <c r="B467" s="571" t="s">
        <v>111</v>
      </c>
      <c r="C467" s="570">
        <v>6</v>
      </c>
    </row>
    <row r="468" ht="15.2" customHeight="1" spans="1:3">
      <c r="A468" s="568">
        <v>2200106</v>
      </c>
      <c r="B468" s="571" t="s">
        <v>465</v>
      </c>
      <c r="C468" s="570">
        <v>9843</v>
      </c>
    </row>
    <row r="469" ht="15.2" customHeight="1" spans="1:3">
      <c r="A469" s="568">
        <v>2200150</v>
      </c>
      <c r="B469" s="571" t="s">
        <v>115</v>
      </c>
      <c r="C469" s="570">
        <v>2988</v>
      </c>
    </row>
    <row r="470" ht="15.2" customHeight="1" spans="1:3">
      <c r="A470" s="568">
        <v>2200199</v>
      </c>
      <c r="B470" s="571" t="s">
        <v>466</v>
      </c>
      <c r="C470" s="570">
        <v>807</v>
      </c>
    </row>
    <row r="471" ht="15.2" customHeight="1" spans="1:3">
      <c r="A471" s="568">
        <v>22005</v>
      </c>
      <c r="B471" s="569" t="s">
        <v>467</v>
      </c>
      <c r="C471" s="570">
        <v>180</v>
      </c>
    </row>
    <row r="472" ht="15.2" customHeight="1" spans="1:3">
      <c r="A472" s="568">
        <v>2200504</v>
      </c>
      <c r="B472" s="571" t="s">
        <v>468</v>
      </c>
      <c r="C472" s="570">
        <v>91</v>
      </c>
    </row>
    <row r="473" ht="15.2" customHeight="1" spans="1:3">
      <c r="A473" s="568">
        <v>2200599</v>
      </c>
      <c r="B473" s="571" t="s">
        <v>469</v>
      </c>
      <c r="C473" s="570">
        <v>89</v>
      </c>
    </row>
    <row r="474" ht="15.2" customHeight="1" spans="1:3">
      <c r="A474" s="568">
        <v>221</v>
      </c>
      <c r="B474" s="569" t="s">
        <v>76</v>
      </c>
      <c r="C474" s="570">
        <v>49634</v>
      </c>
    </row>
    <row r="475" ht="15.2" customHeight="1" spans="1:3">
      <c r="A475" s="568">
        <v>22101</v>
      </c>
      <c r="B475" s="569" t="s">
        <v>470</v>
      </c>
      <c r="C475" s="570">
        <v>30110</v>
      </c>
    </row>
    <row r="476" ht="15.2" customHeight="1" spans="1:3">
      <c r="A476" s="568">
        <v>2210105</v>
      </c>
      <c r="B476" s="571" t="s">
        <v>471</v>
      </c>
      <c r="C476" s="570">
        <v>242</v>
      </c>
    </row>
    <row r="477" ht="15.2" customHeight="1" spans="1:3">
      <c r="A477" s="568">
        <v>2210108</v>
      </c>
      <c r="B477" s="571" t="s">
        <v>472</v>
      </c>
      <c r="C477" s="570">
        <v>27094</v>
      </c>
    </row>
    <row r="478" ht="15.2" customHeight="1" spans="1:3">
      <c r="A478" s="568">
        <v>2210111</v>
      </c>
      <c r="B478" s="571" t="s">
        <v>473</v>
      </c>
      <c r="C478" s="570">
        <v>1924</v>
      </c>
    </row>
    <row r="479" ht="15.2" customHeight="1" spans="1:3">
      <c r="A479" s="568">
        <v>2210199</v>
      </c>
      <c r="B479" s="571" t="s">
        <v>474</v>
      </c>
      <c r="C479" s="570">
        <v>850</v>
      </c>
    </row>
    <row r="480" ht="15.2" customHeight="1" spans="1:3">
      <c r="A480" s="568">
        <v>22102</v>
      </c>
      <c r="B480" s="569" t="s">
        <v>475</v>
      </c>
      <c r="C480" s="570">
        <v>19524</v>
      </c>
    </row>
    <row r="481" ht="15.2" customHeight="1" spans="1:3">
      <c r="A481" s="568">
        <v>2210201</v>
      </c>
      <c r="B481" s="571" t="s">
        <v>476</v>
      </c>
      <c r="C481" s="570">
        <v>19524</v>
      </c>
    </row>
    <row r="482" ht="15.2" customHeight="1" spans="1:3">
      <c r="A482" s="568">
        <v>222</v>
      </c>
      <c r="B482" s="569" t="s">
        <v>78</v>
      </c>
      <c r="C482" s="570">
        <v>122</v>
      </c>
    </row>
    <row r="483" ht="15.2" customHeight="1" spans="1:3">
      <c r="A483" s="568">
        <v>22204</v>
      </c>
      <c r="B483" s="569" t="s">
        <v>477</v>
      </c>
      <c r="C483" s="570">
        <v>68</v>
      </c>
    </row>
    <row r="484" ht="15.2" customHeight="1" spans="1:3">
      <c r="A484" s="568">
        <v>2220401</v>
      </c>
      <c r="B484" s="571" t="s">
        <v>478</v>
      </c>
      <c r="C484" s="570">
        <v>68</v>
      </c>
    </row>
    <row r="485" ht="15.2" customHeight="1" spans="1:3">
      <c r="A485" s="568">
        <v>22205</v>
      </c>
      <c r="B485" s="569" t="s">
        <v>479</v>
      </c>
      <c r="C485" s="570">
        <v>54</v>
      </c>
    </row>
    <row r="486" ht="15.2" customHeight="1" spans="1:3">
      <c r="A486" s="568">
        <v>2220511</v>
      </c>
      <c r="B486" s="571" t="s">
        <v>480</v>
      </c>
      <c r="C486" s="570">
        <v>54</v>
      </c>
    </row>
    <row r="487" ht="15.2" customHeight="1" spans="1:3">
      <c r="A487" s="568">
        <v>224</v>
      </c>
      <c r="B487" s="569" t="s">
        <v>80</v>
      </c>
      <c r="C487" s="570">
        <v>9957</v>
      </c>
    </row>
    <row r="488" ht="15.2" customHeight="1" spans="1:3">
      <c r="A488" s="568">
        <v>22401</v>
      </c>
      <c r="B488" s="569" t="s">
        <v>481</v>
      </c>
      <c r="C488" s="570">
        <v>2170</v>
      </c>
    </row>
    <row r="489" ht="15.2" customHeight="1" spans="1:3">
      <c r="A489" s="568">
        <v>2240101</v>
      </c>
      <c r="B489" s="571" t="s">
        <v>110</v>
      </c>
      <c r="C489" s="570">
        <v>796</v>
      </c>
    </row>
    <row r="490" ht="15.2" customHeight="1" spans="1:3">
      <c r="A490" s="568">
        <v>2240102</v>
      </c>
      <c r="B490" s="571" t="s">
        <v>111</v>
      </c>
      <c r="C490" s="570">
        <v>161</v>
      </c>
    </row>
    <row r="491" ht="15.2" customHeight="1" spans="1:3">
      <c r="A491" s="568">
        <v>2240108</v>
      </c>
      <c r="B491" s="571" t="s">
        <v>482</v>
      </c>
      <c r="C491" s="570">
        <v>411</v>
      </c>
    </row>
    <row r="492" ht="15.2" customHeight="1" spans="1:3">
      <c r="A492" s="568">
        <v>2240109</v>
      </c>
      <c r="B492" s="571" t="s">
        <v>483</v>
      </c>
      <c r="C492" s="570">
        <v>106</v>
      </c>
    </row>
    <row r="493" ht="15.2" customHeight="1" spans="1:3">
      <c r="A493" s="568">
        <v>2240150</v>
      </c>
      <c r="B493" s="571" t="s">
        <v>115</v>
      </c>
      <c r="C493" s="570">
        <v>495</v>
      </c>
    </row>
    <row r="494" ht="15.2" customHeight="1" spans="1:3">
      <c r="A494" s="568">
        <v>2240199</v>
      </c>
      <c r="B494" s="571" t="s">
        <v>484</v>
      </c>
      <c r="C494" s="570">
        <v>201</v>
      </c>
    </row>
    <row r="495" ht="15.2" customHeight="1" spans="1:3">
      <c r="A495" s="568">
        <v>22402</v>
      </c>
      <c r="B495" s="569" t="s">
        <v>485</v>
      </c>
      <c r="C495" s="570">
        <v>859</v>
      </c>
    </row>
    <row r="496" ht="15.2" customHeight="1" spans="1:3">
      <c r="A496" s="568">
        <v>2240202</v>
      </c>
      <c r="B496" s="571" t="s">
        <v>111</v>
      </c>
      <c r="C496" s="570">
        <v>752</v>
      </c>
    </row>
    <row r="497" ht="15.2" customHeight="1" spans="1:3">
      <c r="A497" s="568">
        <v>2240204</v>
      </c>
      <c r="B497" s="571" t="s">
        <v>486</v>
      </c>
      <c r="C497" s="570">
        <v>17</v>
      </c>
    </row>
    <row r="498" ht="15.2" customHeight="1" spans="1:3">
      <c r="A498" s="568">
        <v>2240299</v>
      </c>
      <c r="B498" s="571" t="s">
        <v>487</v>
      </c>
      <c r="C498" s="570">
        <v>90</v>
      </c>
    </row>
    <row r="499" ht="15.2" customHeight="1" spans="1:3">
      <c r="A499" s="568">
        <v>22406</v>
      </c>
      <c r="B499" s="569" t="s">
        <v>488</v>
      </c>
      <c r="C499" s="570">
        <v>5980</v>
      </c>
    </row>
    <row r="500" ht="15.2" customHeight="1" spans="1:3">
      <c r="A500" s="332">
        <v>2240601</v>
      </c>
      <c r="B500" s="164" t="s">
        <v>489</v>
      </c>
      <c r="C500" s="570">
        <v>5980</v>
      </c>
    </row>
    <row r="501" ht="15.2" customHeight="1" spans="1:3">
      <c r="A501" s="568">
        <v>22407</v>
      </c>
      <c r="B501" s="569" t="s">
        <v>490</v>
      </c>
      <c r="C501" s="570">
        <v>948</v>
      </c>
    </row>
    <row r="502" ht="15.2" customHeight="1" spans="1:3">
      <c r="A502" s="568">
        <v>2240703</v>
      </c>
      <c r="B502" s="571" t="s">
        <v>491</v>
      </c>
      <c r="C502" s="570">
        <v>901</v>
      </c>
    </row>
    <row r="503" ht="15.2" customHeight="1" spans="1:3">
      <c r="A503" s="568">
        <v>2240799</v>
      </c>
      <c r="B503" s="571" t="s">
        <v>492</v>
      </c>
      <c r="C503" s="570">
        <v>47</v>
      </c>
    </row>
    <row r="504" spans="1:3">
      <c r="A504" s="568">
        <v>229</v>
      </c>
      <c r="B504" s="569" t="s">
        <v>82</v>
      </c>
      <c r="C504" s="570">
        <v>10979</v>
      </c>
    </row>
    <row r="505" spans="1:3">
      <c r="A505" s="568">
        <v>22999</v>
      </c>
      <c r="B505" s="569" t="s">
        <v>493</v>
      </c>
      <c r="C505" s="570">
        <v>10979</v>
      </c>
    </row>
    <row r="506" spans="1:3">
      <c r="A506" s="568">
        <v>2299999</v>
      </c>
      <c r="B506" s="571" t="s">
        <v>494</v>
      </c>
      <c r="C506" s="570">
        <v>10979</v>
      </c>
    </row>
    <row r="507" spans="1:3">
      <c r="A507" s="568">
        <v>232</v>
      </c>
      <c r="B507" s="569" t="s">
        <v>84</v>
      </c>
      <c r="C507" s="570">
        <v>12836</v>
      </c>
    </row>
    <row r="508" spans="1:3">
      <c r="A508" s="568">
        <v>23203</v>
      </c>
      <c r="B508" s="569" t="s">
        <v>495</v>
      </c>
      <c r="C508" s="570">
        <v>12836</v>
      </c>
    </row>
    <row r="509" spans="1:3">
      <c r="A509" s="568">
        <v>2320301</v>
      </c>
      <c r="B509" s="571" t="s">
        <v>496</v>
      </c>
      <c r="C509" s="570">
        <v>12293</v>
      </c>
    </row>
    <row r="510" spans="1:3">
      <c r="A510" s="568">
        <v>2320303</v>
      </c>
      <c r="B510" s="571" t="s">
        <v>497</v>
      </c>
      <c r="C510" s="570">
        <v>331</v>
      </c>
    </row>
    <row r="511" spans="1:3">
      <c r="A511" s="568">
        <v>2320399</v>
      </c>
      <c r="B511" s="571" t="s">
        <v>498</v>
      </c>
      <c r="C511" s="570">
        <v>212</v>
      </c>
    </row>
    <row r="512" spans="1:3">
      <c r="A512" s="568">
        <v>233</v>
      </c>
      <c r="B512" s="569" t="s">
        <v>86</v>
      </c>
      <c r="C512" s="570">
        <v>8</v>
      </c>
    </row>
    <row r="513" spans="1:3">
      <c r="A513" s="568">
        <v>23303</v>
      </c>
      <c r="B513" s="569" t="s">
        <v>499</v>
      </c>
      <c r="C513" s="570">
        <v>8</v>
      </c>
    </row>
    <row r="514" ht="12.75" spans="1:3">
      <c r="A514" s="336">
        <v>2330301</v>
      </c>
      <c r="B514" s="337" t="s">
        <v>500</v>
      </c>
      <c r="C514" s="572">
        <v>8</v>
      </c>
    </row>
  </sheetData>
  <mergeCells count="1">
    <mergeCell ref="A2:C2"/>
  </mergeCells>
  <printOptions horizontalCentered="1"/>
  <pageMargins left="0.708661417322835" right="0.708661417322835" top="0.748031496062992" bottom="0.708661417322835" header="0.31496062992126" footer="0.511811023622047"/>
  <pageSetup paperSize="9" orientation="portrait"/>
  <headerFooter>
    <oddFooter>&amp;C—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D53"/>
  <sheetViews>
    <sheetView workbookViewId="0">
      <selection activeCell="L40" sqref="L40"/>
    </sheetView>
  </sheetViews>
  <sheetFormatPr defaultColWidth="9" defaultRowHeight="12" outlineLevelCol="3"/>
  <cols>
    <col min="1" max="1" width="35.6333333333333" style="243" customWidth="1"/>
    <col min="2" max="2" width="11.1333333333333" style="539" customWidth="1"/>
    <col min="3" max="3" width="23.1333333333333" style="245" customWidth="1"/>
    <col min="4" max="4" width="11.6333333333333" style="246" customWidth="1"/>
    <col min="5" max="16384" width="9" style="245"/>
  </cols>
  <sheetData>
    <row r="1" s="239" customFormat="1" ht="15.95" customHeight="1" spans="1:4">
      <c r="A1" s="219" t="s">
        <v>501</v>
      </c>
      <c r="B1" s="219"/>
      <c r="C1" s="219"/>
      <c r="D1" s="219"/>
    </row>
    <row r="2" s="240" customFormat="1" ht="30" customHeight="1" spans="1:4">
      <c r="A2" s="220" t="s">
        <v>502</v>
      </c>
      <c r="B2" s="220"/>
      <c r="C2" s="220"/>
      <c r="D2" s="220"/>
    </row>
    <row r="3" s="241" customFormat="1" ht="20.1" customHeight="1" spans="1:4">
      <c r="A3" s="247"/>
      <c r="B3" s="222"/>
      <c r="D3" s="222" t="s">
        <v>35</v>
      </c>
    </row>
    <row r="4" s="242" customFormat="1" ht="23.65" customHeight="1" spans="1:4">
      <c r="A4" s="249" t="s">
        <v>503</v>
      </c>
      <c r="B4" s="251" t="s">
        <v>504</v>
      </c>
      <c r="C4" s="251" t="s">
        <v>505</v>
      </c>
      <c r="D4" s="252" t="s">
        <v>504</v>
      </c>
    </row>
    <row r="5" ht="23.65" customHeight="1" spans="1:4">
      <c r="A5" s="540" t="s">
        <v>506</v>
      </c>
      <c r="B5" s="254">
        <f>B6+B32</f>
        <v>634488</v>
      </c>
      <c r="C5" s="541" t="s">
        <v>507</v>
      </c>
      <c r="D5" s="256">
        <v>172487</v>
      </c>
    </row>
    <row r="6" ht="23.65" customHeight="1" spans="1:4">
      <c r="A6" s="542" t="s">
        <v>508</v>
      </c>
      <c r="B6" s="254">
        <f>SUM(B7:B31)</f>
        <v>501369</v>
      </c>
      <c r="C6" s="543" t="s">
        <v>509</v>
      </c>
      <c r="D6" s="256">
        <v>73730</v>
      </c>
    </row>
    <row r="7" ht="23.65" customHeight="1" spans="1:4">
      <c r="A7" s="544" t="s">
        <v>510</v>
      </c>
      <c r="B7" s="259">
        <v>1028</v>
      </c>
      <c r="C7" s="543" t="s">
        <v>511</v>
      </c>
      <c r="D7" s="261">
        <v>60973</v>
      </c>
    </row>
    <row r="8" ht="23.65" customHeight="1" spans="1:4">
      <c r="A8" s="544" t="s">
        <v>512</v>
      </c>
      <c r="B8" s="259">
        <v>2490</v>
      </c>
      <c r="C8" s="543" t="s">
        <v>513</v>
      </c>
      <c r="D8" s="261">
        <v>12757</v>
      </c>
    </row>
    <row r="9" ht="23.65" customHeight="1" spans="1:4">
      <c r="A9" s="544" t="s">
        <v>514</v>
      </c>
      <c r="B9" s="259">
        <v>482</v>
      </c>
      <c r="C9" s="543" t="s">
        <v>515</v>
      </c>
      <c r="D9" s="262"/>
    </row>
    <row r="10" ht="23.65" customHeight="1" spans="1:4">
      <c r="A10" s="544" t="s">
        <v>516</v>
      </c>
      <c r="B10" s="259">
        <v>2440</v>
      </c>
      <c r="C10" s="543" t="s">
        <v>517</v>
      </c>
      <c r="D10" s="262"/>
    </row>
    <row r="11" ht="23.65" customHeight="1" spans="1:4">
      <c r="A11" s="545" t="s">
        <v>518</v>
      </c>
      <c r="B11" s="259">
        <v>131928</v>
      </c>
      <c r="C11" s="546"/>
      <c r="D11" s="262"/>
    </row>
    <row r="12" ht="23.65" customHeight="1" spans="1:4">
      <c r="A12" s="547" t="s">
        <v>519</v>
      </c>
      <c r="B12" s="259">
        <v>42970</v>
      </c>
      <c r="C12" s="546"/>
      <c r="D12" s="262"/>
    </row>
    <row r="13" ht="23.65" customHeight="1" spans="1:4">
      <c r="A13" s="547" t="s">
        <v>520</v>
      </c>
      <c r="B13" s="259">
        <v>8730</v>
      </c>
      <c r="C13" s="546"/>
      <c r="D13" s="262"/>
    </row>
    <row r="14" ht="23.65" customHeight="1" spans="1:4">
      <c r="A14" s="547" t="s">
        <v>521</v>
      </c>
      <c r="B14" s="259">
        <v>27457</v>
      </c>
      <c r="C14" s="546"/>
      <c r="D14" s="262"/>
    </row>
    <row r="15" ht="23.65" customHeight="1" spans="1:4">
      <c r="A15" s="547" t="s">
        <v>522</v>
      </c>
      <c r="B15" s="259">
        <v>28188</v>
      </c>
      <c r="C15" s="546"/>
      <c r="D15" s="262"/>
    </row>
    <row r="16" ht="23.65" customHeight="1" spans="1:4">
      <c r="A16" s="547" t="s">
        <v>523</v>
      </c>
      <c r="B16" s="259">
        <v>24346</v>
      </c>
      <c r="C16" s="546"/>
      <c r="D16" s="262"/>
    </row>
    <row r="17" ht="23.65" customHeight="1" spans="1:4">
      <c r="A17" s="547" t="s">
        <v>524</v>
      </c>
      <c r="B17" s="369">
        <v>3242</v>
      </c>
      <c r="C17" s="548"/>
      <c r="D17" s="265"/>
    </row>
    <row r="18" ht="23.65" customHeight="1" spans="1:4">
      <c r="A18" s="547" t="s">
        <v>525</v>
      </c>
      <c r="B18" s="369">
        <v>42748</v>
      </c>
      <c r="C18" s="548"/>
      <c r="D18" s="265"/>
    </row>
    <row r="19" ht="23.65" customHeight="1" spans="1:4">
      <c r="A19" s="547" t="s">
        <v>526</v>
      </c>
      <c r="B19" s="369">
        <v>40</v>
      </c>
      <c r="C19" s="548"/>
      <c r="D19" s="265"/>
    </row>
    <row r="20" ht="23.65" customHeight="1" spans="1:4">
      <c r="A20" s="547" t="s">
        <v>527</v>
      </c>
      <c r="B20" s="259">
        <v>1926</v>
      </c>
      <c r="C20" s="546"/>
      <c r="D20" s="262"/>
    </row>
    <row r="21" ht="23.65" customHeight="1" spans="1:4">
      <c r="A21" s="547" t="s">
        <v>528</v>
      </c>
      <c r="B21" s="369">
        <v>62646</v>
      </c>
      <c r="C21" s="548"/>
      <c r="D21" s="265"/>
    </row>
    <row r="22" ht="23.65" customHeight="1" spans="1:4">
      <c r="A22" s="547" t="s">
        <v>529</v>
      </c>
      <c r="B22" s="369">
        <v>30937</v>
      </c>
      <c r="C22" s="548"/>
      <c r="D22" s="265"/>
    </row>
    <row r="23" ht="23.65" customHeight="1" spans="1:4">
      <c r="A23" s="547" t="s">
        <v>530</v>
      </c>
      <c r="B23" s="369">
        <v>8282</v>
      </c>
      <c r="C23" s="548"/>
      <c r="D23" s="265"/>
    </row>
    <row r="24" ht="23.65" customHeight="1" spans="1:4">
      <c r="A24" s="547" t="s">
        <v>531</v>
      </c>
      <c r="B24" s="369">
        <v>20</v>
      </c>
      <c r="C24" s="548"/>
      <c r="D24" s="265"/>
    </row>
    <row r="25" ht="23.65" customHeight="1" spans="1:4">
      <c r="A25" s="547" t="s">
        <v>532</v>
      </c>
      <c r="B25" s="369">
        <v>31697</v>
      </c>
      <c r="C25" s="548"/>
      <c r="D25" s="265"/>
    </row>
    <row r="26" ht="23.65" customHeight="1" spans="1:4">
      <c r="A26" s="547" t="s">
        <v>533</v>
      </c>
      <c r="B26" s="369">
        <v>14214</v>
      </c>
      <c r="C26" s="548"/>
      <c r="D26" s="265"/>
    </row>
    <row r="27" ht="23.65" customHeight="1" spans="1:4">
      <c r="A27" s="547" t="s">
        <v>534</v>
      </c>
      <c r="B27" s="369">
        <v>6016</v>
      </c>
      <c r="C27" s="548"/>
      <c r="D27" s="265"/>
    </row>
    <row r="28" ht="23.65" customHeight="1" spans="1:4">
      <c r="A28" s="547" t="s">
        <v>535</v>
      </c>
      <c r="B28" s="369">
        <v>466</v>
      </c>
      <c r="C28" s="548"/>
      <c r="D28" s="265"/>
    </row>
    <row r="29" ht="23.65" customHeight="1" spans="1:4">
      <c r="A29" s="547" t="s">
        <v>536</v>
      </c>
      <c r="B29" s="259">
        <v>2827</v>
      </c>
      <c r="C29" s="548"/>
      <c r="D29" s="265"/>
    </row>
    <row r="30" ht="23.65" customHeight="1" spans="1:4">
      <c r="A30" s="547" t="s">
        <v>537</v>
      </c>
      <c r="B30" s="259">
        <v>416</v>
      </c>
      <c r="C30" s="548"/>
      <c r="D30" s="265"/>
    </row>
    <row r="31" ht="23.65" customHeight="1" spans="1:4">
      <c r="A31" s="547" t="s">
        <v>538</v>
      </c>
      <c r="B31" s="259">
        <v>25833</v>
      </c>
      <c r="C31" s="548" t="s">
        <v>539</v>
      </c>
      <c r="D31" s="265">
        <v>98757</v>
      </c>
    </row>
    <row r="32" ht="23.65" customHeight="1" spans="1:4">
      <c r="A32" s="542" t="s">
        <v>540</v>
      </c>
      <c r="B32" s="254">
        <f>SUM(B33:B51)</f>
        <v>133119</v>
      </c>
      <c r="C32" s="543" t="s">
        <v>541</v>
      </c>
      <c r="D32" s="256">
        <v>1688</v>
      </c>
    </row>
    <row r="33" ht="23.65" customHeight="1" spans="1:4">
      <c r="A33" s="549" t="s">
        <v>542</v>
      </c>
      <c r="B33" s="369">
        <v>470</v>
      </c>
      <c r="C33" s="543" t="s">
        <v>543</v>
      </c>
      <c r="D33" s="261">
        <v>206</v>
      </c>
    </row>
    <row r="34" ht="23.65" customHeight="1" spans="1:4">
      <c r="A34" s="549" t="s">
        <v>543</v>
      </c>
      <c r="B34" s="259">
        <v>16</v>
      </c>
      <c r="C34" s="543" t="s">
        <v>544</v>
      </c>
      <c r="D34" s="261"/>
    </row>
    <row r="35" ht="23.65" customHeight="1" spans="1:4">
      <c r="A35" s="549" t="s">
        <v>545</v>
      </c>
      <c r="B35" s="259">
        <v>10000</v>
      </c>
      <c r="C35" s="543" t="s">
        <v>546</v>
      </c>
      <c r="D35" s="261">
        <v>9</v>
      </c>
    </row>
    <row r="36" ht="23.65" customHeight="1" spans="1:4">
      <c r="A36" s="549" t="s">
        <v>547</v>
      </c>
      <c r="B36" s="102"/>
      <c r="C36" s="543" t="s">
        <v>548</v>
      </c>
      <c r="D36" s="261">
        <v>173</v>
      </c>
    </row>
    <row r="37" ht="23.65" customHeight="1" spans="1:4">
      <c r="A37" s="549" t="s">
        <v>549</v>
      </c>
      <c r="B37" s="259">
        <v>183</v>
      </c>
      <c r="C37" s="543" t="s">
        <v>550</v>
      </c>
      <c r="D37" s="261">
        <v>46990</v>
      </c>
    </row>
    <row r="38" ht="23.65" customHeight="1" spans="1:4">
      <c r="A38" s="549" t="s">
        <v>551</v>
      </c>
      <c r="B38" s="369">
        <v>2</v>
      </c>
      <c r="C38" s="543" t="s">
        <v>552</v>
      </c>
      <c r="D38" s="261">
        <v>16</v>
      </c>
    </row>
    <row r="39" ht="23.65" customHeight="1" spans="1:4">
      <c r="A39" s="549" t="s">
        <v>553</v>
      </c>
      <c r="B39" s="369">
        <v>5519</v>
      </c>
      <c r="C39" s="543" t="s">
        <v>554</v>
      </c>
      <c r="D39" s="261">
        <v>1684</v>
      </c>
    </row>
    <row r="40" ht="23.65" customHeight="1" spans="1:4">
      <c r="A40" s="549" t="s">
        <v>555</v>
      </c>
      <c r="B40" s="369">
        <v>8784</v>
      </c>
      <c r="C40" s="543" t="s">
        <v>556</v>
      </c>
      <c r="D40" s="261">
        <v>84</v>
      </c>
    </row>
    <row r="41" ht="23.65" customHeight="1" spans="1:4">
      <c r="A41" s="549" t="s">
        <v>557</v>
      </c>
      <c r="B41" s="369">
        <v>10393</v>
      </c>
      <c r="C41" s="543" t="s">
        <v>558</v>
      </c>
      <c r="D41" s="261">
        <v>34686</v>
      </c>
    </row>
    <row r="42" ht="23.65" customHeight="1" spans="1:4">
      <c r="A42" s="549" t="s">
        <v>559</v>
      </c>
      <c r="B42" s="369">
        <v>29363</v>
      </c>
      <c r="C42" s="543" t="s">
        <v>560</v>
      </c>
      <c r="D42" s="261">
        <v>7492</v>
      </c>
    </row>
    <row r="43" ht="23.65" customHeight="1" spans="1:4">
      <c r="A43" s="549" t="s">
        <v>561</v>
      </c>
      <c r="B43" s="369">
        <v>2290</v>
      </c>
      <c r="C43" s="543" t="s">
        <v>562</v>
      </c>
      <c r="D43" s="261"/>
    </row>
    <row r="44" ht="23.65" customHeight="1" spans="1:4">
      <c r="A44" s="549" t="s">
        <v>563</v>
      </c>
      <c r="B44" s="259">
        <v>287</v>
      </c>
      <c r="C44" s="543" t="s">
        <v>564</v>
      </c>
      <c r="D44" s="261"/>
    </row>
    <row r="45" ht="23.65" customHeight="1" spans="1:4">
      <c r="A45" s="549" t="s">
        <v>565</v>
      </c>
      <c r="B45" s="369">
        <v>543</v>
      </c>
      <c r="C45" s="543" t="s">
        <v>566</v>
      </c>
      <c r="D45" s="261"/>
    </row>
    <row r="46" ht="23.65" customHeight="1" spans="1:4">
      <c r="A46" s="549" t="s">
        <v>567</v>
      </c>
      <c r="B46" s="369">
        <v>366</v>
      </c>
      <c r="C46" s="543" t="s">
        <v>568</v>
      </c>
      <c r="D46" s="261">
        <v>3487</v>
      </c>
    </row>
    <row r="47" ht="23.65" customHeight="1" spans="1:4">
      <c r="A47" s="549" t="s">
        <v>569</v>
      </c>
      <c r="B47" s="369">
        <v>2344</v>
      </c>
      <c r="C47" s="550" t="s">
        <v>570</v>
      </c>
      <c r="D47" s="261">
        <v>1166</v>
      </c>
    </row>
    <row r="48" ht="23.65" customHeight="1" spans="1:4">
      <c r="A48" s="549" t="s">
        <v>571</v>
      </c>
      <c r="B48" s="369">
        <v>49621</v>
      </c>
      <c r="C48" s="543" t="s">
        <v>572</v>
      </c>
      <c r="D48" s="261"/>
    </row>
    <row r="49" ht="23.65" customHeight="1" spans="1:4">
      <c r="A49" s="549" t="s">
        <v>573</v>
      </c>
      <c r="B49" s="259"/>
      <c r="C49" s="543" t="s">
        <v>574</v>
      </c>
      <c r="D49" s="261">
        <v>1076</v>
      </c>
    </row>
    <row r="50" ht="23.65" customHeight="1" spans="1:4">
      <c r="A50" s="549" t="s">
        <v>575</v>
      </c>
      <c r="B50" s="369">
        <v>2580</v>
      </c>
      <c r="C50" s="543" t="s">
        <v>576</v>
      </c>
      <c r="D50" s="261"/>
    </row>
    <row r="51" ht="22.9" customHeight="1" spans="1:4">
      <c r="A51" s="551" t="s">
        <v>577</v>
      </c>
      <c r="B51" s="552">
        <v>10358</v>
      </c>
      <c r="C51" s="553" t="s">
        <v>576</v>
      </c>
      <c r="D51" s="554"/>
    </row>
    <row r="52" spans="1:4">
      <c r="A52" s="555" t="s">
        <v>578</v>
      </c>
      <c r="B52" s="555"/>
      <c r="C52" s="555"/>
      <c r="D52" s="555"/>
    </row>
    <row r="53" spans="1:4">
      <c r="C53" s="556"/>
      <c r="D53" s="557"/>
    </row>
  </sheetData>
  <mergeCells count="3">
    <mergeCell ref="A1:D1"/>
    <mergeCell ref="A2:D2"/>
    <mergeCell ref="A52:D52"/>
  </mergeCells>
  <printOptions horizontalCentered="1"/>
  <pageMargins left="0.708661417322835" right="0.708661417322835" top="0.748031496062992" bottom="0.708661417322835" header="0.31496062992126" footer="0.511811023622047"/>
  <pageSetup paperSize="9" orientation="portrait"/>
  <headerFooter>
    <oddFooter>&amp;C—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E47"/>
  <sheetViews>
    <sheetView workbookViewId="0">
      <selection activeCell="L40" sqref="L40"/>
    </sheetView>
  </sheetViews>
  <sheetFormatPr defaultColWidth="8.88333333333333" defaultRowHeight="12" outlineLevelCol="4"/>
  <cols>
    <col min="1" max="1" width="8.88333333333333" style="218" customWidth="1"/>
    <col min="2" max="2" width="19.8833333333333" style="218" customWidth="1"/>
    <col min="3" max="3" width="20" style="530" customWidth="1"/>
    <col min="4" max="4" width="19.75" style="530" customWidth="1"/>
    <col min="5" max="5" width="20.6333333333333" style="530" customWidth="1"/>
    <col min="6" max="16384" width="8.88333333333333" style="218"/>
  </cols>
  <sheetData>
    <row r="1" s="70" customFormat="1" ht="15.95" customHeight="1" spans="1:5">
      <c r="A1" s="70" t="s">
        <v>579</v>
      </c>
    </row>
    <row r="2" s="71" customFormat="1" ht="30" customHeight="1" spans="1:5">
      <c r="A2" s="531" t="s">
        <v>580</v>
      </c>
      <c r="B2" s="531"/>
      <c r="C2" s="531"/>
      <c r="D2" s="531"/>
      <c r="E2" s="531"/>
    </row>
    <row r="3" s="215" customFormat="1" ht="20.1" customHeight="1" spans="1:5">
      <c r="C3" s="532"/>
      <c r="D3" s="532"/>
      <c r="E3" s="84" t="s">
        <v>35</v>
      </c>
    </row>
    <row r="4" s="529" customFormat="1" ht="15" customHeight="1" spans="1:5">
      <c r="A4" s="129" t="s">
        <v>581</v>
      </c>
      <c r="B4" s="131" t="s">
        <v>582</v>
      </c>
      <c r="C4" s="533" t="s">
        <v>583</v>
      </c>
      <c r="D4" s="131" t="s">
        <v>584</v>
      </c>
      <c r="E4" s="523" t="s">
        <v>585</v>
      </c>
    </row>
    <row r="5" ht="15" customHeight="1" spans="1:5">
      <c r="A5" s="465"/>
      <c r="B5" s="534" t="s">
        <v>586</v>
      </c>
      <c r="C5" s="535">
        <f>SUM(C6:C47)</f>
        <v>12582</v>
      </c>
      <c r="D5" s="535">
        <f>SUM(D6:D47)</f>
        <v>11212</v>
      </c>
      <c r="E5" s="536">
        <f>SUM(E6:E47)</f>
        <v>1370</v>
      </c>
    </row>
    <row r="6" ht="15" customHeight="1" spans="1:5">
      <c r="A6" s="465">
        <v>1</v>
      </c>
      <c r="B6" s="466" t="s">
        <v>587</v>
      </c>
      <c r="C6" s="537">
        <f>D6+E6</f>
        <v>1725</v>
      </c>
      <c r="D6" s="468">
        <v>1725</v>
      </c>
      <c r="E6" s="469">
        <v>0</v>
      </c>
    </row>
    <row r="7" ht="15" customHeight="1" spans="1:5">
      <c r="A7" s="465">
        <v>2</v>
      </c>
      <c r="B7" s="466" t="s">
        <v>588</v>
      </c>
      <c r="C7" s="537">
        <f t="shared" ref="C7:C47" si="0">D7+E7</f>
        <v>2293</v>
      </c>
      <c r="D7" s="468">
        <v>2291</v>
      </c>
      <c r="E7" s="469">
        <v>2</v>
      </c>
    </row>
    <row r="8" ht="15" customHeight="1" spans="1:5">
      <c r="A8" s="465">
        <v>3</v>
      </c>
      <c r="B8" s="466" t="s">
        <v>589</v>
      </c>
      <c r="C8" s="537">
        <f t="shared" si="0"/>
        <v>863</v>
      </c>
      <c r="D8" s="468">
        <v>747</v>
      </c>
      <c r="E8" s="469">
        <v>116</v>
      </c>
    </row>
    <row r="9" ht="15" customHeight="1" spans="1:5">
      <c r="A9" s="465">
        <v>4</v>
      </c>
      <c r="B9" s="466" t="s">
        <v>590</v>
      </c>
      <c r="C9" s="537">
        <f t="shared" si="0"/>
        <v>131</v>
      </c>
      <c r="D9" s="468">
        <v>119</v>
      </c>
      <c r="E9" s="469">
        <v>12</v>
      </c>
    </row>
    <row r="10" ht="15" customHeight="1" spans="1:5">
      <c r="A10" s="465">
        <v>5</v>
      </c>
      <c r="B10" s="466" t="s">
        <v>591</v>
      </c>
      <c r="C10" s="537">
        <f t="shared" si="0"/>
        <v>905</v>
      </c>
      <c r="D10" s="468">
        <v>887</v>
      </c>
      <c r="E10" s="469">
        <v>18</v>
      </c>
    </row>
    <row r="11" ht="15" customHeight="1" spans="1:5">
      <c r="A11" s="465">
        <v>6</v>
      </c>
      <c r="B11" s="466" t="s">
        <v>592</v>
      </c>
      <c r="C11" s="537">
        <f t="shared" si="0"/>
        <v>188</v>
      </c>
      <c r="D11" s="468">
        <v>154</v>
      </c>
      <c r="E11" s="469">
        <v>34</v>
      </c>
    </row>
    <row r="12" ht="15" customHeight="1" spans="1:5">
      <c r="A12" s="465">
        <v>7</v>
      </c>
      <c r="B12" s="466" t="s">
        <v>593</v>
      </c>
      <c r="C12" s="537">
        <f t="shared" si="0"/>
        <v>237</v>
      </c>
      <c r="D12" s="468">
        <v>185</v>
      </c>
      <c r="E12" s="469">
        <v>52</v>
      </c>
    </row>
    <row r="13" ht="15" customHeight="1" spans="1:5">
      <c r="A13" s="465">
        <v>8</v>
      </c>
      <c r="B13" s="466" t="s">
        <v>594</v>
      </c>
      <c r="C13" s="537">
        <f t="shared" si="0"/>
        <v>126</v>
      </c>
      <c r="D13" s="468">
        <v>101</v>
      </c>
      <c r="E13" s="469">
        <v>25</v>
      </c>
    </row>
    <row r="14" ht="15" customHeight="1" spans="1:5">
      <c r="A14" s="465">
        <v>9</v>
      </c>
      <c r="B14" s="466" t="s">
        <v>595</v>
      </c>
      <c r="C14" s="537">
        <f t="shared" si="0"/>
        <v>216</v>
      </c>
      <c r="D14" s="468">
        <v>198</v>
      </c>
      <c r="E14" s="469">
        <v>18</v>
      </c>
    </row>
    <row r="15" ht="15" customHeight="1" spans="1:5">
      <c r="A15" s="465">
        <v>10</v>
      </c>
      <c r="B15" s="466" t="s">
        <v>596</v>
      </c>
      <c r="C15" s="537">
        <f t="shared" si="0"/>
        <v>450</v>
      </c>
      <c r="D15" s="468">
        <v>353</v>
      </c>
      <c r="E15" s="469">
        <v>97</v>
      </c>
    </row>
    <row r="16" ht="15" customHeight="1" spans="1:5">
      <c r="A16" s="465">
        <v>11</v>
      </c>
      <c r="B16" s="466" t="s">
        <v>597</v>
      </c>
      <c r="C16" s="537">
        <f t="shared" si="0"/>
        <v>947</v>
      </c>
      <c r="D16" s="468">
        <v>848</v>
      </c>
      <c r="E16" s="469">
        <v>99</v>
      </c>
    </row>
    <row r="17" ht="15" customHeight="1" spans="1:5">
      <c r="A17" s="465">
        <v>12</v>
      </c>
      <c r="B17" s="466" t="s">
        <v>598</v>
      </c>
      <c r="C17" s="537">
        <f t="shared" si="0"/>
        <v>34</v>
      </c>
      <c r="D17" s="468">
        <v>22</v>
      </c>
      <c r="E17" s="469">
        <v>12</v>
      </c>
    </row>
    <row r="18" ht="15" customHeight="1" spans="1:5">
      <c r="A18" s="465">
        <v>13</v>
      </c>
      <c r="B18" s="466" t="s">
        <v>599</v>
      </c>
      <c r="C18" s="537">
        <f t="shared" si="0"/>
        <v>225</v>
      </c>
      <c r="D18" s="468">
        <v>136</v>
      </c>
      <c r="E18" s="469">
        <v>89</v>
      </c>
    </row>
    <row r="19" ht="15" customHeight="1" spans="1:5">
      <c r="A19" s="465">
        <v>14</v>
      </c>
      <c r="B19" s="466" t="s">
        <v>600</v>
      </c>
      <c r="C19" s="537">
        <f t="shared" si="0"/>
        <v>161</v>
      </c>
      <c r="D19" s="468">
        <v>118</v>
      </c>
      <c r="E19" s="469">
        <v>43</v>
      </c>
    </row>
    <row r="20" ht="15" customHeight="1" spans="1:5">
      <c r="A20" s="465">
        <v>15</v>
      </c>
      <c r="B20" s="466" t="s">
        <v>601</v>
      </c>
      <c r="C20" s="468">
        <f t="shared" si="0"/>
        <v>-25</v>
      </c>
      <c r="D20" s="468">
        <v>-31</v>
      </c>
      <c r="E20" s="469">
        <v>6</v>
      </c>
    </row>
    <row r="21" ht="15" customHeight="1" spans="1:5">
      <c r="A21" s="465">
        <v>16</v>
      </c>
      <c r="B21" s="466" t="s">
        <v>602</v>
      </c>
      <c r="C21" s="537">
        <f t="shared" si="0"/>
        <v>143</v>
      </c>
      <c r="D21" s="468">
        <v>131</v>
      </c>
      <c r="E21" s="469">
        <v>12</v>
      </c>
    </row>
    <row r="22" ht="15" customHeight="1" spans="1:5">
      <c r="A22" s="465">
        <v>17</v>
      </c>
      <c r="B22" s="466" t="s">
        <v>603</v>
      </c>
      <c r="C22" s="537">
        <f t="shared" si="0"/>
        <v>53</v>
      </c>
      <c r="D22" s="468">
        <v>45</v>
      </c>
      <c r="E22" s="469">
        <v>8</v>
      </c>
    </row>
    <row r="23" ht="15" customHeight="1" spans="1:5">
      <c r="A23" s="465">
        <v>18</v>
      </c>
      <c r="B23" s="466" t="s">
        <v>604</v>
      </c>
      <c r="C23" s="537">
        <f t="shared" si="0"/>
        <v>221</v>
      </c>
      <c r="D23" s="468">
        <v>182</v>
      </c>
      <c r="E23" s="469">
        <v>39</v>
      </c>
    </row>
    <row r="24" ht="15" customHeight="1" spans="1:5">
      <c r="A24" s="465">
        <v>19</v>
      </c>
      <c r="B24" s="466" t="s">
        <v>605</v>
      </c>
      <c r="C24" s="537">
        <f t="shared" si="0"/>
        <v>3</v>
      </c>
      <c r="D24" s="468">
        <v>-7</v>
      </c>
      <c r="E24" s="469">
        <v>10</v>
      </c>
    </row>
    <row r="25" ht="15" customHeight="1" spans="1:5">
      <c r="A25" s="465">
        <v>20</v>
      </c>
      <c r="B25" s="466" t="s">
        <v>606</v>
      </c>
      <c r="C25" s="537">
        <f t="shared" si="0"/>
        <v>96</v>
      </c>
      <c r="D25" s="468">
        <v>90</v>
      </c>
      <c r="E25" s="469">
        <v>6</v>
      </c>
    </row>
    <row r="26" ht="15" customHeight="1" spans="1:5">
      <c r="A26" s="465">
        <v>21</v>
      </c>
      <c r="B26" s="466" t="s">
        <v>607</v>
      </c>
      <c r="C26" s="537">
        <f t="shared" si="0"/>
        <v>83</v>
      </c>
      <c r="D26" s="468">
        <v>68</v>
      </c>
      <c r="E26" s="469">
        <v>15</v>
      </c>
    </row>
    <row r="27" ht="15" customHeight="1" spans="1:5">
      <c r="A27" s="465">
        <v>22</v>
      </c>
      <c r="B27" s="466" t="s">
        <v>608</v>
      </c>
      <c r="C27" s="537">
        <f t="shared" si="0"/>
        <v>55</v>
      </c>
      <c r="D27" s="468">
        <v>41</v>
      </c>
      <c r="E27" s="469">
        <v>14</v>
      </c>
    </row>
    <row r="28" ht="15" customHeight="1" spans="1:5">
      <c r="A28" s="465">
        <v>23</v>
      </c>
      <c r="B28" s="466" t="s">
        <v>609</v>
      </c>
      <c r="C28" s="537">
        <f t="shared" si="0"/>
        <v>200</v>
      </c>
      <c r="D28" s="468">
        <v>135</v>
      </c>
      <c r="E28" s="469">
        <v>65</v>
      </c>
    </row>
    <row r="29" ht="15" customHeight="1" spans="1:5">
      <c r="A29" s="465">
        <v>24</v>
      </c>
      <c r="B29" s="466" t="s">
        <v>610</v>
      </c>
      <c r="C29" s="537">
        <f t="shared" si="0"/>
        <v>64</v>
      </c>
      <c r="D29" s="468">
        <v>45</v>
      </c>
      <c r="E29" s="469">
        <v>19</v>
      </c>
    </row>
    <row r="30" ht="15" customHeight="1" spans="1:5">
      <c r="A30" s="465">
        <v>25</v>
      </c>
      <c r="B30" s="466" t="s">
        <v>611</v>
      </c>
      <c r="C30" s="537">
        <f t="shared" si="0"/>
        <v>88</v>
      </c>
      <c r="D30" s="468">
        <v>85</v>
      </c>
      <c r="E30" s="469">
        <v>3</v>
      </c>
    </row>
    <row r="31" ht="15" customHeight="1" spans="1:5">
      <c r="A31" s="465">
        <v>26</v>
      </c>
      <c r="B31" s="466" t="s">
        <v>612</v>
      </c>
      <c r="C31" s="537">
        <f t="shared" si="0"/>
        <v>549</v>
      </c>
      <c r="D31" s="468">
        <v>394</v>
      </c>
      <c r="E31" s="469">
        <v>155</v>
      </c>
    </row>
    <row r="32" ht="15" customHeight="1" spans="1:5">
      <c r="A32" s="465">
        <v>27</v>
      </c>
      <c r="B32" s="466" t="s">
        <v>613</v>
      </c>
      <c r="C32" s="537">
        <f t="shared" si="0"/>
        <v>41</v>
      </c>
      <c r="D32" s="468">
        <v>34</v>
      </c>
      <c r="E32" s="469">
        <v>7</v>
      </c>
    </row>
    <row r="33" ht="15" customHeight="1" spans="1:5">
      <c r="A33" s="465">
        <v>28</v>
      </c>
      <c r="B33" s="466" t="s">
        <v>614</v>
      </c>
      <c r="C33" s="537">
        <f t="shared" si="0"/>
        <v>57</v>
      </c>
      <c r="D33" s="468">
        <v>45</v>
      </c>
      <c r="E33" s="469">
        <v>12</v>
      </c>
    </row>
    <row r="34" ht="15" customHeight="1" spans="1:5">
      <c r="A34" s="465">
        <v>29</v>
      </c>
      <c r="B34" s="466" t="s">
        <v>615</v>
      </c>
      <c r="C34" s="537">
        <f t="shared" si="0"/>
        <v>64</v>
      </c>
      <c r="D34" s="468">
        <v>53</v>
      </c>
      <c r="E34" s="469">
        <v>11</v>
      </c>
    </row>
    <row r="35" ht="15" customHeight="1" spans="1:5">
      <c r="A35" s="465">
        <v>30</v>
      </c>
      <c r="B35" s="466" t="s">
        <v>616</v>
      </c>
      <c r="C35" s="537">
        <f t="shared" si="0"/>
        <v>49</v>
      </c>
      <c r="D35" s="468">
        <v>32</v>
      </c>
      <c r="E35" s="469">
        <v>17</v>
      </c>
    </row>
    <row r="36" ht="15" customHeight="1" spans="1:5">
      <c r="A36" s="465">
        <v>31</v>
      </c>
      <c r="B36" s="466" t="s">
        <v>617</v>
      </c>
      <c r="C36" s="537">
        <f t="shared" si="0"/>
        <v>386</v>
      </c>
      <c r="D36" s="468">
        <v>297</v>
      </c>
      <c r="E36" s="469">
        <v>89</v>
      </c>
    </row>
    <row r="37" ht="15" customHeight="1" spans="1:5">
      <c r="A37" s="465">
        <v>32</v>
      </c>
      <c r="B37" s="466" t="s">
        <v>618</v>
      </c>
      <c r="C37" s="537">
        <f t="shared" si="0"/>
        <v>218</v>
      </c>
      <c r="D37" s="468">
        <v>201</v>
      </c>
      <c r="E37" s="469">
        <v>17</v>
      </c>
    </row>
    <row r="38" ht="15" customHeight="1" spans="1:5">
      <c r="A38" s="465">
        <v>33</v>
      </c>
      <c r="B38" s="466" t="s">
        <v>619</v>
      </c>
      <c r="C38" s="537">
        <f t="shared" si="0"/>
        <v>54</v>
      </c>
      <c r="D38" s="468">
        <v>36</v>
      </c>
      <c r="E38" s="469">
        <v>18</v>
      </c>
    </row>
    <row r="39" ht="15" customHeight="1" spans="1:5">
      <c r="A39" s="465">
        <v>34</v>
      </c>
      <c r="B39" s="466" t="s">
        <v>620</v>
      </c>
      <c r="C39" s="537">
        <f t="shared" si="0"/>
        <v>435</v>
      </c>
      <c r="D39" s="468">
        <v>414</v>
      </c>
      <c r="E39" s="469">
        <v>21</v>
      </c>
    </row>
    <row r="40" ht="15" customHeight="1" spans="1:5">
      <c r="A40" s="465">
        <v>35</v>
      </c>
      <c r="B40" s="466" t="s">
        <v>621</v>
      </c>
      <c r="C40" s="537">
        <f t="shared" si="0"/>
        <v>404</v>
      </c>
      <c r="D40" s="468">
        <v>362</v>
      </c>
      <c r="E40" s="469">
        <v>42</v>
      </c>
    </row>
    <row r="41" ht="15" customHeight="1" spans="1:5">
      <c r="A41" s="465">
        <v>36</v>
      </c>
      <c r="B41" s="466" t="s">
        <v>622</v>
      </c>
      <c r="C41" s="537">
        <f t="shared" si="0"/>
        <v>147</v>
      </c>
      <c r="D41" s="468">
        <v>144</v>
      </c>
      <c r="E41" s="469">
        <v>3</v>
      </c>
    </row>
    <row r="42" ht="15" customHeight="1" spans="1:5">
      <c r="A42" s="465">
        <v>37</v>
      </c>
      <c r="B42" s="466" t="s">
        <v>623</v>
      </c>
      <c r="C42" s="537">
        <f t="shared" si="0"/>
        <v>90</v>
      </c>
      <c r="D42" s="468">
        <v>76</v>
      </c>
      <c r="E42" s="469">
        <v>14</v>
      </c>
    </row>
    <row r="43" ht="15" customHeight="1" spans="1:5">
      <c r="A43" s="465">
        <v>38</v>
      </c>
      <c r="B43" s="466" t="s">
        <v>624</v>
      </c>
      <c r="C43" s="537">
        <f t="shared" si="0"/>
        <v>107</v>
      </c>
      <c r="D43" s="468">
        <v>70</v>
      </c>
      <c r="E43" s="469">
        <v>37</v>
      </c>
    </row>
    <row r="44" ht="15" customHeight="1" spans="1:5">
      <c r="A44" s="465">
        <v>39</v>
      </c>
      <c r="B44" s="466" t="s">
        <v>625</v>
      </c>
      <c r="C44" s="537">
        <f t="shared" si="0"/>
        <v>111</v>
      </c>
      <c r="D44" s="468">
        <v>64</v>
      </c>
      <c r="E44" s="469">
        <v>47</v>
      </c>
    </row>
    <row r="45" ht="15" customHeight="1" spans="1:5">
      <c r="A45" s="465">
        <v>40</v>
      </c>
      <c r="B45" s="466" t="s">
        <v>626</v>
      </c>
      <c r="C45" s="537">
        <f t="shared" si="0"/>
        <v>53</v>
      </c>
      <c r="D45" s="468">
        <v>34</v>
      </c>
      <c r="E45" s="469">
        <v>19</v>
      </c>
    </row>
    <row r="46" ht="15" customHeight="1" spans="1:5">
      <c r="A46" s="465">
        <v>41</v>
      </c>
      <c r="B46" s="466" t="s">
        <v>627</v>
      </c>
      <c r="C46" s="537">
        <f t="shared" si="0"/>
        <v>226</v>
      </c>
      <c r="D46" s="468">
        <v>191</v>
      </c>
      <c r="E46" s="469">
        <v>35</v>
      </c>
    </row>
    <row r="47" ht="15" customHeight="1" spans="1:5">
      <c r="A47" s="470">
        <v>42</v>
      </c>
      <c r="B47" s="471" t="s">
        <v>628</v>
      </c>
      <c r="C47" s="538">
        <f t="shared" si="0"/>
        <v>109</v>
      </c>
      <c r="D47" s="473">
        <v>97</v>
      </c>
      <c r="E47" s="474">
        <v>12</v>
      </c>
    </row>
  </sheetData>
  <mergeCells count="1">
    <mergeCell ref="A2:E2"/>
  </mergeCells>
  <printOptions horizontalCentered="1"/>
  <pageMargins left="0.708661417322835" right="0.708661417322835" top="0.748031496062992" bottom="0.708661417322835" header="0.31496062992126" footer="0.511811023622047"/>
  <pageSetup paperSize="9" orientation="portrait"/>
  <headerFooter>
    <oddFooter>&amp;C—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D47"/>
  <sheetViews>
    <sheetView workbookViewId="0">
      <selection activeCell="L40" sqref="L40"/>
    </sheetView>
  </sheetViews>
  <sheetFormatPr defaultColWidth="9" defaultRowHeight="12" outlineLevelCol="3"/>
  <cols>
    <col min="1" max="1" width="8.88333333333333" style="218" customWidth="1"/>
    <col min="2" max="2" width="30.75" style="218" customWidth="1"/>
    <col min="3" max="3" width="24.1333333333333" style="218" customWidth="1"/>
    <col min="4" max="4" width="25.25" style="218" customWidth="1"/>
    <col min="5" max="16384" width="9" style="218"/>
  </cols>
  <sheetData>
    <row r="1" s="70" customFormat="1" ht="15.95" customHeight="1" spans="1:4">
      <c r="A1" s="157" t="s">
        <v>629</v>
      </c>
      <c r="B1" s="157"/>
      <c r="C1" s="157"/>
      <c r="D1" s="157"/>
    </row>
    <row r="2" s="71" customFormat="1" ht="30" customHeight="1" spans="1:4">
      <c r="A2" s="158" t="s">
        <v>630</v>
      </c>
      <c r="B2" s="158"/>
      <c r="C2" s="158"/>
      <c r="D2" s="158"/>
    </row>
    <row r="3" s="215" customFormat="1" ht="20.1" customHeight="1" spans="1:4">
      <c r="A3" s="520"/>
      <c r="B3" s="520"/>
      <c r="C3" s="521" t="s">
        <v>631</v>
      </c>
      <c r="D3" s="522" t="s">
        <v>35</v>
      </c>
    </row>
    <row r="4" s="216" customFormat="1" ht="15" customHeight="1" spans="1:4">
      <c r="A4" s="129" t="s">
        <v>581</v>
      </c>
      <c r="B4" s="131" t="s">
        <v>632</v>
      </c>
      <c r="C4" s="131" t="s">
        <v>633</v>
      </c>
      <c r="D4" s="523" t="s">
        <v>504</v>
      </c>
    </row>
    <row r="5" s="217" customFormat="1" ht="15" customHeight="1" spans="1:4">
      <c r="A5" s="524"/>
      <c r="B5" s="525" t="s">
        <v>634</v>
      </c>
      <c r="C5" s="526">
        <f>SUM(C6:C47)</f>
        <v>193716</v>
      </c>
      <c r="D5" s="527">
        <f>SUM(D6:D47)</f>
        <v>172487</v>
      </c>
    </row>
    <row r="6" s="217" customFormat="1" ht="15" customHeight="1" spans="1:4">
      <c r="A6" s="229">
        <v>1</v>
      </c>
      <c r="B6" s="230" t="s">
        <v>587</v>
      </c>
      <c r="C6" s="468">
        <v>5157</v>
      </c>
      <c r="D6" s="469">
        <v>5034</v>
      </c>
    </row>
    <row r="7" s="217" customFormat="1" ht="15" customHeight="1" spans="1:4">
      <c r="A7" s="232">
        <v>2</v>
      </c>
      <c r="B7" s="233" t="s">
        <v>588</v>
      </c>
      <c r="C7" s="468">
        <v>2874</v>
      </c>
      <c r="D7" s="469">
        <v>2793</v>
      </c>
    </row>
    <row r="8" s="217" customFormat="1" ht="15" customHeight="1" spans="1:4">
      <c r="A8" s="229">
        <v>3</v>
      </c>
      <c r="B8" s="233" t="s">
        <v>589</v>
      </c>
      <c r="C8" s="468">
        <v>11186</v>
      </c>
      <c r="D8" s="469">
        <v>9633</v>
      </c>
    </row>
    <row r="9" ht="15" customHeight="1" spans="1:4">
      <c r="A9" s="232">
        <v>4</v>
      </c>
      <c r="B9" s="233" t="s">
        <v>590</v>
      </c>
      <c r="C9" s="468">
        <v>10407</v>
      </c>
      <c r="D9" s="469">
        <v>7795</v>
      </c>
    </row>
    <row r="10" s="217" customFormat="1" ht="15" customHeight="1" spans="1:4">
      <c r="A10" s="229">
        <v>5</v>
      </c>
      <c r="B10" s="233" t="s">
        <v>591</v>
      </c>
      <c r="C10" s="468">
        <v>2567</v>
      </c>
      <c r="D10" s="469">
        <v>2438</v>
      </c>
    </row>
    <row r="11" ht="15" customHeight="1" spans="1:4">
      <c r="A11" s="232">
        <v>6</v>
      </c>
      <c r="B11" s="233" t="s">
        <v>592</v>
      </c>
      <c r="C11" s="468">
        <v>4532</v>
      </c>
      <c r="D11" s="469">
        <v>4286</v>
      </c>
    </row>
    <row r="12" ht="15" customHeight="1" spans="1:4">
      <c r="A12" s="229">
        <v>7</v>
      </c>
      <c r="B12" s="233" t="s">
        <v>593</v>
      </c>
      <c r="C12" s="468">
        <v>4129</v>
      </c>
      <c r="D12" s="469">
        <v>3700</v>
      </c>
    </row>
    <row r="13" ht="15" customHeight="1" spans="1:4">
      <c r="A13" s="232">
        <v>8</v>
      </c>
      <c r="B13" s="233" t="s">
        <v>594</v>
      </c>
      <c r="C13" s="468">
        <v>2814</v>
      </c>
      <c r="D13" s="469">
        <v>2744</v>
      </c>
    </row>
    <row r="14" ht="15" customHeight="1" spans="1:4">
      <c r="A14" s="229">
        <v>9</v>
      </c>
      <c r="B14" s="233" t="s">
        <v>595</v>
      </c>
      <c r="C14" s="468">
        <v>3487</v>
      </c>
      <c r="D14" s="469">
        <v>2875</v>
      </c>
    </row>
    <row r="15" ht="15" customHeight="1" spans="1:4">
      <c r="A15" s="232">
        <v>10</v>
      </c>
      <c r="B15" s="233" t="s">
        <v>596</v>
      </c>
      <c r="C15" s="468">
        <v>7847</v>
      </c>
      <c r="D15" s="469">
        <v>6994</v>
      </c>
    </row>
    <row r="16" ht="15" customHeight="1" spans="1:4">
      <c r="A16" s="229">
        <v>11</v>
      </c>
      <c r="B16" s="233" t="s">
        <v>597</v>
      </c>
      <c r="C16" s="468">
        <v>6527</v>
      </c>
      <c r="D16" s="469">
        <v>5877</v>
      </c>
    </row>
    <row r="17" ht="15" customHeight="1" spans="1:4">
      <c r="A17" s="232">
        <v>12</v>
      </c>
      <c r="B17" s="233" t="s">
        <v>598</v>
      </c>
      <c r="C17" s="468">
        <v>2227</v>
      </c>
      <c r="D17" s="469">
        <v>2065</v>
      </c>
    </row>
    <row r="18" s="217" customFormat="1" ht="15" customHeight="1" spans="1:4">
      <c r="A18" s="229">
        <v>13</v>
      </c>
      <c r="B18" s="233" t="s">
        <v>599</v>
      </c>
      <c r="C18" s="468">
        <v>4944</v>
      </c>
      <c r="D18" s="469">
        <v>4341</v>
      </c>
    </row>
    <row r="19" s="217" customFormat="1" ht="15" customHeight="1" spans="1:4">
      <c r="A19" s="232">
        <v>14</v>
      </c>
      <c r="B19" s="233" t="s">
        <v>600</v>
      </c>
      <c r="C19" s="468">
        <v>6820</v>
      </c>
      <c r="D19" s="469">
        <v>5778</v>
      </c>
    </row>
    <row r="20" s="217" customFormat="1" ht="15" customHeight="1" spans="1:4">
      <c r="A20" s="229">
        <v>15</v>
      </c>
      <c r="B20" s="233" t="s">
        <v>601</v>
      </c>
      <c r="C20" s="468">
        <v>2899</v>
      </c>
      <c r="D20" s="469">
        <v>2774</v>
      </c>
    </row>
    <row r="21" s="217" customFormat="1" ht="15" customHeight="1" spans="1:4">
      <c r="A21" s="232">
        <v>16</v>
      </c>
      <c r="B21" s="233" t="s">
        <v>602</v>
      </c>
      <c r="C21" s="468">
        <v>4182</v>
      </c>
      <c r="D21" s="469">
        <v>3083</v>
      </c>
    </row>
    <row r="22" s="217" customFormat="1" ht="15" customHeight="1" spans="1:4">
      <c r="A22" s="229">
        <v>17</v>
      </c>
      <c r="B22" s="233" t="s">
        <v>603</v>
      </c>
      <c r="C22" s="468">
        <v>2678</v>
      </c>
      <c r="D22" s="469">
        <v>2376</v>
      </c>
    </row>
    <row r="23" s="217" customFormat="1" ht="15" customHeight="1" spans="1:4">
      <c r="A23" s="232">
        <v>18</v>
      </c>
      <c r="B23" s="233" t="s">
        <v>604</v>
      </c>
      <c r="C23" s="468">
        <v>6500</v>
      </c>
      <c r="D23" s="469">
        <v>4953</v>
      </c>
    </row>
    <row r="24" s="217" customFormat="1" ht="15" customHeight="1" spans="1:4">
      <c r="A24" s="229">
        <v>19</v>
      </c>
      <c r="B24" s="233" t="s">
        <v>605</v>
      </c>
      <c r="C24" s="468">
        <v>3984</v>
      </c>
      <c r="D24" s="469">
        <v>3359</v>
      </c>
    </row>
    <row r="25" s="217" customFormat="1" ht="15" customHeight="1" spans="1:4">
      <c r="A25" s="232">
        <v>20</v>
      </c>
      <c r="B25" s="233" t="s">
        <v>606</v>
      </c>
      <c r="C25" s="468">
        <v>2434</v>
      </c>
      <c r="D25" s="469">
        <v>2255</v>
      </c>
    </row>
    <row r="26" s="217" customFormat="1" ht="15" customHeight="1" spans="1:4">
      <c r="A26" s="229">
        <v>21</v>
      </c>
      <c r="B26" s="233" t="s">
        <v>607</v>
      </c>
      <c r="C26" s="468">
        <v>3175</v>
      </c>
      <c r="D26" s="469">
        <v>2362</v>
      </c>
    </row>
    <row r="27" s="217" customFormat="1" ht="15" customHeight="1" spans="1:4">
      <c r="A27" s="232">
        <v>22</v>
      </c>
      <c r="B27" s="233" t="s">
        <v>608</v>
      </c>
      <c r="C27" s="468">
        <v>2231</v>
      </c>
      <c r="D27" s="469">
        <v>2016</v>
      </c>
    </row>
    <row r="28" s="217" customFormat="1" ht="15" customHeight="1" spans="1:4">
      <c r="A28" s="229">
        <v>23</v>
      </c>
      <c r="B28" s="233" t="s">
        <v>609</v>
      </c>
      <c r="C28" s="468">
        <v>5136</v>
      </c>
      <c r="D28" s="469">
        <v>5001</v>
      </c>
    </row>
    <row r="29" s="217" customFormat="1" ht="15" customHeight="1" spans="1:4">
      <c r="A29" s="232">
        <v>24</v>
      </c>
      <c r="B29" s="233" t="s">
        <v>610</v>
      </c>
      <c r="C29" s="468">
        <v>3728</v>
      </c>
      <c r="D29" s="469">
        <v>3334</v>
      </c>
    </row>
    <row r="30" s="217" customFormat="1" ht="15" customHeight="1" spans="1:4">
      <c r="A30" s="229">
        <v>25</v>
      </c>
      <c r="B30" s="233" t="s">
        <v>611</v>
      </c>
      <c r="C30" s="468">
        <v>3506</v>
      </c>
      <c r="D30" s="469">
        <v>2764</v>
      </c>
    </row>
    <row r="31" s="217" customFormat="1" ht="15" customHeight="1" spans="1:4">
      <c r="A31" s="232">
        <v>26</v>
      </c>
      <c r="B31" s="233" t="s">
        <v>612</v>
      </c>
      <c r="C31" s="468">
        <v>10858</v>
      </c>
      <c r="D31" s="469">
        <v>10119</v>
      </c>
    </row>
    <row r="32" s="217" customFormat="1" ht="15" customHeight="1" spans="1:4">
      <c r="A32" s="229">
        <v>27</v>
      </c>
      <c r="B32" s="234" t="s">
        <v>613</v>
      </c>
      <c r="C32" s="468">
        <v>3784</v>
      </c>
      <c r="D32" s="469">
        <v>3725</v>
      </c>
    </row>
    <row r="33" s="217" customFormat="1" ht="15" customHeight="1" spans="1:4">
      <c r="A33" s="232">
        <v>28</v>
      </c>
      <c r="B33" s="233" t="s">
        <v>614</v>
      </c>
      <c r="C33" s="468">
        <v>5071</v>
      </c>
      <c r="D33" s="469">
        <v>4316</v>
      </c>
    </row>
    <row r="34" s="217" customFormat="1" ht="15" customHeight="1" spans="1:4">
      <c r="A34" s="229">
        <v>29</v>
      </c>
      <c r="B34" s="233" t="s">
        <v>615</v>
      </c>
      <c r="C34" s="468">
        <v>2627</v>
      </c>
      <c r="D34" s="469">
        <v>2498</v>
      </c>
    </row>
    <row r="35" s="217" customFormat="1" ht="15" customHeight="1" spans="1:4">
      <c r="A35" s="232">
        <v>30</v>
      </c>
      <c r="B35" s="233" t="s">
        <v>616</v>
      </c>
      <c r="C35" s="468">
        <v>2137</v>
      </c>
      <c r="D35" s="469">
        <v>1967</v>
      </c>
    </row>
    <row r="36" s="217" customFormat="1" ht="15" customHeight="1" spans="1:4">
      <c r="A36" s="229">
        <v>31</v>
      </c>
      <c r="B36" s="233" t="s">
        <v>617</v>
      </c>
      <c r="C36" s="468">
        <v>11373</v>
      </c>
      <c r="D36" s="469">
        <v>10792</v>
      </c>
    </row>
    <row r="37" s="217" customFormat="1" ht="15" customHeight="1" spans="1:4">
      <c r="A37" s="232">
        <v>32</v>
      </c>
      <c r="B37" s="233" t="s">
        <v>618</v>
      </c>
      <c r="C37" s="468">
        <v>3456</v>
      </c>
      <c r="D37" s="469">
        <v>3309</v>
      </c>
    </row>
    <row r="38" s="217" customFormat="1" ht="15" customHeight="1" spans="1:4">
      <c r="A38" s="229">
        <v>33</v>
      </c>
      <c r="B38" s="233" t="s">
        <v>619</v>
      </c>
      <c r="C38" s="468">
        <v>3185</v>
      </c>
      <c r="D38" s="469">
        <v>2955</v>
      </c>
    </row>
    <row r="39" s="217" customFormat="1" ht="15" customHeight="1" spans="1:4">
      <c r="A39" s="232">
        <v>34</v>
      </c>
      <c r="B39" s="233" t="s">
        <v>620</v>
      </c>
      <c r="C39" s="468">
        <v>3831</v>
      </c>
      <c r="D39" s="469">
        <v>3698</v>
      </c>
    </row>
    <row r="40" s="217" customFormat="1" ht="15" customHeight="1" spans="1:4">
      <c r="A40" s="229">
        <v>35</v>
      </c>
      <c r="B40" s="233" t="s">
        <v>621</v>
      </c>
      <c r="C40" s="468">
        <v>6256</v>
      </c>
      <c r="D40" s="469">
        <v>5383</v>
      </c>
    </row>
    <row r="41" s="217" customFormat="1" ht="15" customHeight="1" spans="1:4">
      <c r="A41" s="232">
        <v>36</v>
      </c>
      <c r="B41" s="233" t="s">
        <v>622</v>
      </c>
      <c r="C41" s="468">
        <v>2422</v>
      </c>
      <c r="D41" s="469">
        <v>2365</v>
      </c>
    </row>
    <row r="42" s="217" customFormat="1" ht="15" customHeight="1" spans="1:4">
      <c r="A42" s="229">
        <v>37</v>
      </c>
      <c r="B42" s="233" t="s">
        <v>623</v>
      </c>
      <c r="C42" s="468">
        <v>3720</v>
      </c>
      <c r="D42" s="469">
        <v>3373</v>
      </c>
    </row>
    <row r="43" s="217" customFormat="1" ht="15" customHeight="1" spans="1:4">
      <c r="A43" s="232">
        <v>38</v>
      </c>
      <c r="B43" s="233" t="s">
        <v>624</v>
      </c>
      <c r="C43" s="468">
        <v>3826</v>
      </c>
      <c r="D43" s="469">
        <v>3689</v>
      </c>
    </row>
    <row r="44" s="217" customFormat="1" ht="15" customHeight="1" spans="1:4">
      <c r="A44" s="229">
        <v>39</v>
      </c>
      <c r="B44" s="528" t="s">
        <v>625</v>
      </c>
      <c r="C44" s="468">
        <v>3512</v>
      </c>
      <c r="D44" s="469">
        <v>3403</v>
      </c>
    </row>
    <row r="45" s="217" customFormat="1" ht="15" customHeight="1" spans="1:4">
      <c r="A45" s="232">
        <v>40</v>
      </c>
      <c r="B45" s="233" t="s">
        <v>626</v>
      </c>
      <c r="C45" s="468">
        <v>3225</v>
      </c>
      <c r="D45" s="469">
        <v>2885</v>
      </c>
    </row>
    <row r="46" s="217" customFormat="1" ht="15" customHeight="1" spans="1:4">
      <c r="A46" s="229">
        <v>41</v>
      </c>
      <c r="B46" s="233" t="s">
        <v>627</v>
      </c>
      <c r="C46" s="468">
        <v>5943</v>
      </c>
      <c r="D46" s="469">
        <v>4927</v>
      </c>
    </row>
    <row r="47" s="217" customFormat="1" ht="15" customHeight="1" spans="1:4">
      <c r="A47" s="236">
        <v>42</v>
      </c>
      <c r="B47" s="237" t="s">
        <v>628</v>
      </c>
      <c r="C47" s="473">
        <v>2519</v>
      </c>
      <c r="D47" s="474">
        <v>2453</v>
      </c>
    </row>
  </sheetData>
  <mergeCells count="2">
    <mergeCell ref="A1:D1"/>
    <mergeCell ref="A2:D2"/>
  </mergeCells>
  <printOptions horizontalCentered="1"/>
  <pageMargins left="0.708661417322835" right="0.708661417322835" top="0.748031496062992" bottom="0.708661417322835" header="0.31496062992126" footer="0.511811023622047"/>
  <pageSetup paperSize="9" orientation="portrait"/>
  <headerFooter>
    <oddFooter>&amp;C—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H21"/>
  <sheetViews>
    <sheetView workbookViewId="0">
      <selection activeCell="L40" sqref="L40"/>
    </sheetView>
  </sheetViews>
  <sheetFormatPr defaultColWidth="8.88333333333333" defaultRowHeight="22.15" customHeight="1" outlineLevelCol="7"/>
  <cols>
    <col min="1" max="1" width="20" style="40" customWidth="1"/>
    <col min="2" max="2" width="12.6333333333333" style="40" hidden="1" customWidth="1"/>
    <col min="3" max="3" width="13.5" style="40" customWidth="1"/>
    <col min="4" max="4" width="11.1333333333333" style="174" customWidth="1"/>
    <col min="5" max="5" width="18.75" style="40" customWidth="1"/>
    <col min="6" max="6" width="12.6333333333333" style="40" hidden="1" customWidth="1"/>
    <col min="7" max="7" width="13" style="40" customWidth="1"/>
    <col min="8" max="8" width="9.75" style="174" customWidth="1"/>
    <col min="9" max="16384" width="8.88333333333333" style="40"/>
  </cols>
  <sheetData>
    <row r="1" s="168" customFormat="1" ht="15.95" customHeight="1" spans="1:8">
      <c r="A1" s="168" t="s">
        <v>635</v>
      </c>
      <c r="D1" s="175"/>
      <c r="H1" s="175"/>
    </row>
    <row r="2" s="169" customFormat="1" ht="30" customHeight="1" spans="1:8">
      <c r="A2" s="176" t="s">
        <v>636</v>
      </c>
      <c r="B2" s="176"/>
      <c r="C2" s="176"/>
      <c r="D2" s="176"/>
      <c r="E2" s="176"/>
      <c r="F2" s="176"/>
      <c r="G2" s="176"/>
      <c r="H2" s="176"/>
    </row>
    <row r="3" s="170" customFormat="1" ht="20.1" customHeight="1" spans="1:8">
      <c r="D3" s="504"/>
      <c r="H3" s="505" t="s">
        <v>35</v>
      </c>
    </row>
    <row r="4" s="171" customFormat="1" ht="40.15" customHeight="1" spans="1:8">
      <c r="A4" s="490" t="s">
        <v>36</v>
      </c>
      <c r="B4" s="491" t="s">
        <v>102</v>
      </c>
      <c r="C4" s="491" t="s">
        <v>38</v>
      </c>
      <c r="D4" s="506" t="s">
        <v>39</v>
      </c>
      <c r="E4" s="491" t="s">
        <v>40</v>
      </c>
      <c r="F4" s="491" t="s">
        <v>102</v>
      </c>
      <c r="G4" s="491" t="s">
        <v>38</v>
      </c>
      <c r="H4" s="507" t="s">
        <v>39</v>
      </c>
    </row>
    <row r="5" s="172" customFormat="1" ht="40.15" customHeight="1" spans="1:8">
      <c r="A5" s="508" t="s">
        <v>41</v>
      </c>
      <c r="B5" s="509">
        <v>716013</v>
      </c>
      <c r="C5" s="509">
        <f>C6+C17</f>
        <v>733186</v>
      </c>
      <c r="D5" s="185">
        <f>(C5-B5)/B5*100</f>
        <v>2.39842014041644</v>
      </c>
      <c r="E5" s="510" t="s">
        <v>41</v>
      </c>
      <c r="F5" s="509">
        <v>716013</v>
      </c>
      <c r="G5" s="509">
        <f>G6+G17</f>
        <v>733186</v>
      </c>
      <c r="H5" s="511">
        <f>(G5-F5)/F5*100</f>
        <v>2.39842014041644</v>
      </c>
    </row>
    <row r="6" s="172" customFormat="1" ht="30" customHeight="1" spans="1:8">
      <c r="A6" s="190" t="s">
        <v>637</v>
      </c>
      <c r="B6" s="509">
        <v>120136</v>
      </c>
      <c r="C6" s="509">
        <f>SUM(C7:C12)</f>
        <v>140158</v>
      </c>
      <c r="D6" s="185">
        <f t="shared" ref="D6:D20" si="0">(C6-B6)/B6*100</f>
        <v>16.666111740028</v>
      </c>
      <c r="E6" s="191" t="s">
        <v>638</v>
      </c>
      <c r="F6" s="509">
        <v>317436</v>
      </c>
      <c r="G6" s="509">
        <f>SUM(G7:G16)</f>
        <v>390944</v>
      </c>
      <c r="H6" s="511">
        <f t="shared" ref="H6:H21" si="1">(G6-F6)/F6*100</f>
        <v>23.1567938104059</v>
      </c>
    </row>
    <row r="7" ht="30" customHeight="1" spans="1:8">
      <c r="A7" s="512" t="s">
        <v>639</v>
      </c>
      <c r="B7" s="513"/>
      <c r="C7" s="513"/>
      <c r="D7" s="514"/>
      <c r="E7" s="515" t="s">
        <v>640</v>
      </c>
      <c r="F7" s="513"/>
      <c r="G7" s="513">
        <v>76</v>
      </c>
      <c r="H7" s="516"/>
    </row>
    <row r="8" ht="30" customHeight="1" spans="1:8">
      <c r="A8" s="512" t="s">
        <v>641</v>
      </c>
      <c r="B8" s="513">
        <v>-7</v>
      </c>
      <c r="C8" s="513"/>
      <c r="D8" s="514">
        <f t="shared" si="0"/>
        <v>-100</v>
      </c>
      <c r="E8" s="515" t="s">
        <v>642</v>
      </c>
      <c r="F8" s="513"/>
      <c r="G8" s="513">
        <v>5190</v>
      </c>
      <c r="H8" s="516"/>
    </row>
    <row r="9" ht="30" customHeight="1" spans="1:8">
      <c r="A9" s="512" t="s">
        <v>643</v>
      </c>
      <c r="B9" s="513">
        <v>63455</v>
      </c>
      <c r="C9" s="513">
        <v>75895</v>
      </c>
      <c r="D9" s="514">
        <f t="shared" si="0"/>
        <v>19.60444409424</v>
      </c>
      <c r="E9" s="196" t="s">
        <v>644</v>
      </c>
      <c r="F9" s="513">
        <v>51443</v>
      </c>
      <c r="G9" s="513">
        <v>99333</v>
      </c>
      <c r="H9" s="516">
        <f t="shared" si="1"/>
        <v>93.0933265944832</v>
      </c>
    </row>
    <row r="10" ht="30" customHeight="1" spans="1:8">
      <c r="A10" s="512" t="s">
        <v>645</v>
      </c>
      <c r="B10" s="200">
        <v>2345</v>
      </c>
      <c r="C10" s="200">
        <v>2573</v>
      </c>
      <c r="D10" s="517">
        <f t="shared" si="0"/>
        <v>9.7228144989339</v>
      </c>
      <c r="E10" s="196" t="s">
        <v>646</v>
      </c>
      <c r="F10" s="513">
        <v>64498</v>
      </c>
      <c r="G10" s="513">
        <v>66326</v>
      </c>
      <c r="H10" s="516">
        <f t="shared" si="1"/>
        <v>2.83419640919098</v>
      </c>
    </row>
    <row r="11" ht="30" customHeight="1" spans="1:8">
      <c r="A11" s="206" t="s">
        <v>647</v>
      </c>
      <c r="B11" s="200">
        <v>819</v>
      </c>
      <c r="C11" s="200">
        <v>2291</v>
      </c>
      <c r="D11" s="517">
        <f t="shared" si="0"/>
        <v>179.73137973138</v>
      </c>
      <c r="E11" s="196" t="s">
        <v>648</v>
      </c>
      <c r="F11" s="513">
        <v>7508</v>
      </c>
      <c r="G11" s="513">
        <v>50668</v>
      </c>
      <c r="H11" s="516">
        <f t="shared" si="1"/>
        <v>574.853489611082</v>
      </c>
    </row>
    <row r="12" ht="30" customHeight="1" spans="1:8">
      <c r="A12" s="206" t="s">
        <v>649</v>
      </c>
      <c r="B12" s="200">
        <v>53524</v>
      </c>
      <c r="C12" s="200">
        <v>59399</v>
      </c>
      <c r="D12" s="517">
        <f t="shared" si="0"/>
        <v>10.9763844256782</v>
      </c>
      <c r="E12" s="196" t="s">
        <v>650</v>
      </c>
      <c r="F12" s="513"/>
      <c r="G12" s="513">
        <v>2033</v>
      </c>
      <c r="H12" s="516"/>
    </row>
    <row r="13" ht="30" customHeight="1" spans="1:8">
      <c r="A13" s="206"/>
      <c r="B13" s="200"/>
      <c r="C13" s="200"/>
      <c r="D13" s="517"/>
      <c r="E13" s="196" t="s">
        <v>651</v>
      </c>
      <c r="F13" s="513"/>
      <c r="G13" s="513">
        <v>90</v>
      </c>
      <c r="H13" s="516"/>
    </row>
    <row r="14" ht="30" customHeight="1" spans="1:8">
      <c r="A14" s="206"/>
      <c r="B14" s="200"/>
      <c r="C14" s="200"/>
      <c r="D14" s="517"/>
      <c r="E14" s="202" t="s">
        <v>652</v>
      </c>
      <c r="F14" s="200">
        <v>132357</v>
      </c>
      <c r="G14" s="200">
        <v>100750</v>
      </c>
      <c r="H14" s="516">
        <f t="shared" si="1"/>
        <v>-23.8801121210061</v>
      </c>
    </row>
    <row r="15" ht="30" customHeight="1" spans="1:8">
      <c r="A15" s="206"/>
      <c r="B15" s="200"/>
      <c r="C15" s="200"/>
      <c r="D15" s="517"/>
      <c r="E15" s="196" t="s">
        <v>653</v>
      </c>
      <c r="F15" s="200">
        <v>61623</v>
      </c>
      <c r="G15" s="200">
        <v>66471</v>
      </c>
      <c r="H15" s="516">
        <f t="shared" si="1"/>
        <v>7.86719244437953</v>
      </c>
    </row>
    <row r="16" ht="30" customHeight="1" spans="1:8">
      <c r="A16" s="206"/>
      <c r="B16" s="200"/>
      <c r="C16" s="200"/>
      <c r="D16" s="517"/>
      <c r="E16" s="196" t="s">
        <v>654</v>
      </c>
      <c r="F16" s="200">
        <v>7</v>
      </c>
      <c r="G16" s="200">
        <v>7</v>
      </c>
      <c r="H16" s="516"/>
    </row>
    <row r="17" ht="30" customHeight="1" spans="1:8">
      <c r="A17" s="190" t="s">
        <v>655</v>
      </c>
      <c r="B17" s="184">
        <v>595877</v>
      </c>
      <c r="C17" s="184">
        <f>C18+C19+C20+C1</f>
        <v>593028</v>
      </c>
      <c r="D17" s="185">
        <f t="shared" si="0"/>
        <v>-0.478118806397965</v>
      </c>
      <c r="E17" s="191" t="s">
        <v>656</v>
      </c>
      <c r="F17" s="184">
        <v>398577</v>
      </c>
      <c r="G17" s="184">
        <f>SUM(G18:G21)</f>
        <v>342242</v>
      </c>
      <c r="H17" s="511">
        <f t="shared" si="1"/>
        <v>-14.1340318181932</v>
      </c>
    </row>
    <row r="18" ht="30" customHeight="1" spans="1:8">
      <c r="A18" s="206" t="s">
        <v>657</v>
      </c>
      <c r="B18" s="207">
        <v>217677</v>
      </c>
      <c r="C18" s="207">
        <v>154809</v>
      </c>
      <c r="D18" s="195">
        <f t="shared" si="0"/>
        <v>-28.881324163784</v>
      </c>
      <c r="E18" s="196" t="s">
        <v>658</v>
      </c>
      <c r="F18" s="207">
        <v>3428</v>
      </c>
      <c r="G18" s="207">
        <v>7749</v>
      </c>
      <c r="H18" s="516">
        <f t="shared" si="1"/>
        <v>126.050175029172</v>
      </c>
    </row>
    <row r="19" ht="30" customHeight="1" spans="1:8">
      <c r="A19" s="206" t="s">
        <v>659</v>
      </c>
      <c r="B19" s="207">
        <v>306500</v>
      </c>
      <c r="C19" s="207">
        <v>284670</v>
      </c>
      <c r="D19" s="195">
        <f t="shared" si="0"/>
        <v>-7.12234910277325</v>
      </c>
      <c r="E19" s="196" t="s">
        <v>660</v>
      </c>
      <c r="F19" s="207">
        <v>203600</v>
      </c>
      <c r="G19" s="207">
        <v>156900</v>
      </c>
      <c r="H19" s="516">
        <f t="shared" si="1"/>
        <v>-22.9371316306483</v>
      </c>
    </row>
    <row r="20" ht="30" customHeight="1" spans="1:8">
      <c r="A20" s="206" t="s">
        <v>661</v>
      </c>
      <c r="B20" s="207">
        <v>71700</v>
      </c>
      <c r="C20" s="207">
        <v>153549</v>
      </c>
      <c r="D20" s="195">
        <f t="shared" si="0"/>
        <v>114.154811715481</v>
      </c>
      <c r="E20" s="196" t="s">
        <v>662</v>
      </c>
      <c r="F20" s="207">
        <v>38000</v>
      </c>
      <c r="G20" s="207">
        <v>29000</v>
      </c>
      <c r="H20" s="516">
        <f t="shared" si="1"/>
        <v>-23.6842105263158</v>
      </c>
    </row>
    <row r="21" customHeight="1" spans="1:8">
      <c r="A21" s="518" t="s">
        <v>663</v>
      </c>
      <c r="B21" s="211"/>
      <c r="C21" s="211"/>
      <c r="D21" s="212"/>
      <c r="E21" s="213" t="s">
        <v>664</v>
      </c>
      <c r="F21" s="211">
        <v>153549</v>
      </c>
      <c r="G21" s="211">
        <f>2091+146502</f>
        <v>148593</v>
      </c>
      <c r="H21" s="519">
        <f t="shared" si="1"/>
        <v>-3.2276341754098</v>
      </c>
    </row>
  </sheetData>
  <mergeCells count="1">
    <mergeCell ref="A2:H2"/>
  </mergeCells>
  <printOptions horizontalCentered="1"/>
  <pageMargins left="0.708661417322835" right="0.708661417322835" top="0.748031496062992" bottom="0.708661417322835" header="0.31496062992126" footer="0.511811023622047"/>
  <pageSetup paperSize="9" orientation="portrait"/>
  <headerFooter>
    <oddFooter>&amp;C— &amp;P —</oddFooter>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29</vt:i4>
      </vt:variant>
    </vt:vector>
  </HeadingPairs>
  <TitlesOfParts>
    <vt:vector size="29" baseType="lpstr">
      <vt:lpstr>封面</vt:lpstr>
      <vt:lpstr>目录</vt:lpstr>
      <vt:lpstr>表1</vt:lpstr>
      <vt:lpstr>表2</vt:lpstr>
      <vt:lpstr>表3</vt:lpstr>
      <vt:lpstr>表4</vt:lpstr>
      <vt:lpstr>表5</vt:lpstr>
      <vt:lpstr>表6</vt:lpstr>
      <vt:lpstr>表7</vt:lpstr>
      <vt:lpstr>表8</vt:lpstr>
      <vt:lpstr>表9</vt:lpstr>
      <vt:lpstr>表10</vt:lpstr>
      <vt:lpstr>表11</vt:lpstr>
      <vt:lpstr>表12</vt:lpstr>
      <vt:lpstr>表13</vt:lpstr>
      <vt:lpstr>表14</vt:lpstr>
      <vt:lpstr>表15</vt:lpstr>
      <vt:lpstr>表16</vt:lpstr>
      <vt:lpstr>表17</vt:lpstr>
      <vt:lpstr>表18</vt:lpstr>
      <vt:lpstr>表19</vt:lpstr>
      <vt:lpstr>表20</vt:lpstr>
      <vt:lpstr>表21</vt:lpstr>
      <vt:lpstr>表22</vt:lpstr>
      <vt:lpstr>表23</vt:lpstr>
      <vt:lpstr>表24</vt:lpstr>
      <vt:lpstr>表25</vt:lpstr>
      <vt:lpstr>表26</vt:lpstr>
      <vt:lpstr>表27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黄文杰</dc:creator>
  <cp:lastModifiedBy>鱼丸粗面</cp:lastModifiedBy>
  <dcterms:created xsi:type="dcterms:W3CDTF">2017-12-25T23:19:00Z</dcterms:created>
  <cp:lastPrinted>2026-01-13T05:08:00Z</cp:lastPrinted>
  <dcterms:modified xsi:type="dcterms:W3CDTF">2026-02-25T00:59:28Z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8AE897D7A79F49959A9AF96856E6021D_13</vt:lpwstr>
  </property>
  <property fmtid="{D5CDD505-2E9C-101B-9397-08002B2CF9AE}" pid="4" name="CalculationRule">
    <vt:i4>0</vt:i4>
  </property>
</Properties>
</file>