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72" tabRatio="960"/>
  </bookViews>
  <sheets>
    <sheet name="封面" sheetId="57" r:id="rId1"/>
    <sheet name="目录" sheetId="58" r:id="rId2"/>
    <sheet name="表1" sheetId="2" r:id="rId3"/>
    <sheet name="表2" sheetId="22" r:id="rId4"/>
    <sheet name="表3" sheetId="55" r:id="rId5"/>
    <sheet name="表4" sheetId="25" r:id="rId6"/>
    <sheet name="表5" sheetId="27" r:id="rId7"/>
    <sheet name="表6" sheetId="26" r:id="rId8"/>
    <sheet name="表7" sheetId="28" r:id="rId9"/>
    <sheet name="表8" sheetId="30" r:id="rId10"/>
    <sheet name="表9" sheetId="31" r:id="rId11"/>
    <sheet name="表10" sheetId="34" r:id="rId12"/>
    <sheet name="表11" sheetId="32" r:id="rId13"/>
    <sheet name="表12" sheetId="50" r:id="rId14"/>
    <sheet name="表13" sheetId="33" r:id="rId15"/>
    <sheet name="表14" sheetId="56" r:id="rId16"/>
    <sheet name="表15" sheetId="36" r:id="rId17"/>
    <sheet name="表16" sheetId="37" r:id="rId18"/>
    <sheet name="表17" sheetId="38" r:id="rId19"/>
    <sheet name="表18" sheetId="39" r:id="rId20"/>
    <sheet name="表19" sheetId="40" r:id="rId21"/>
    <sheet name="表20" sheetId="54" r:id="rId22"/>
    <sheet name="表21" sheetId="42" r:id="rId23"/>
    <sheet name="表22" sheetId="43" r:id="rId24"/>
    <sheet name="表23" sheetId="44" r:id="rId25"/>
    <sheet name="表24" sheetId="45" r:id="rId26"/>
    <sheet name="表25" sheetId="46" r:id="rId27"/>
    <sheet name="表26" sheetId="47" r:id="rId28"/>
    <sheet name="表27" sheetId="48" r:id="rId29"/>
  </sheets>
  <definedNames>
    <definedName name="_xlnm._FilterDatabase" localSheetId="15" hidden="1">表14!$A$4:$N$4</definedName>
    <definedName name="_xlnm._FilterDatabase" localSheetId="21" hidden="1">表20!$A$5:$F$56</definedName>
    <definedName name="_xlnm._FilterDatabase" localSheetId="4" hidden="1">表3!$A$4:$F$503</definedName>
    <definedName name="_xlnm._FilterDatabase" localSheetId="9" hidden="1">表8!$A$5:$D$51</definedName>
    <definedName name="_xlnm.Print_Area" localSheetId="23">表22!$A$1:$H$17</definedName>
    <definedName name="_xlnm.Print_Titles" localSheetId="15">表14!$1:$4</definedName>
    <definedName name="_xlnm.Print_Titles" localSheetId="17">表16!$1:$5</definedName>
    <definedName name="_xlnm.Print_Titles" localSheetId="18">表17!$1:$4</definedName>
    <definedName name="_xlnm.Print_Titles" localSheetId="21">表20!$1:$4</definedName>
    <definedName name="_xlnm.Print_Titles" localSheetId="4">表3!$1:$4</definedName>
    <definedName name="_xlnm.Print_Titles" localSheetId="5">表4!$1:$4</definedName>
    <definedName name="_xlnm.Print_Titles" localSheetId="9">表8!$1:$4</definedName>
    <definedName name="_xlnm.Print_Area" localSheetId="18">表17!$A$1:$D$51</definedName>
    <definedName name="_xlnm.Print_Area" localSheetId="1">目录!$A$1:$A$30</definedName>
  </definedNames>
  <calcPr calcId="144525" concurrentCalc="0"/>
</workbook>
</file>

<file path=xl/sharedStrings.xml><?xml version="1.0" encoding="utf-8"?>
<sst xmlns="http://schemas.openxmlformats.org/spreadsheetml/2006/main" count="2141" uniqueCount="1074">
  <si>
    <t xml:space="preserve">
</t>
  </si>
  <si>
    <t>云阳县2024年财政预算执行情况和</t>
  </si>
  <si>
    <t>2025年财政预算</t>
  </si>
  <si>
    <t>云阳县财政局</t>
  </si>
  <si>
    <t>二〇二五年一月</t>
  </si>
  <si>
    <t>目      录</t>
  </si>
  <si>
    <t>表1、2024年全县一般公共预算收支执行表…………………………………………1</t>
  </si>
  <si>
    <t>表2、2024年全县一般公共预算收入执行表…………………………………………2</t>
  </si>
  <si>
    <t>表3、2024年全县一般公共预算本级支出执行表……………………………………3</t>
  </si>
  <si>
    <t>表4、2024年全县一般公共预算转移支付收支执行表 ……………………………15</t>
  </si>
  <si>
    <t>表5、2024年乡镇(街道)一般公共预算本级收入完成情况 ………………………17</t>
  </si>
  <si>
    <t>表6、2024年县级一般公共预算转移支付支出执行表 ……………………………18</t>
  </si>
  <si>
    <t>表7、2024年全县政府性基金预算收支执行表 ……………………………………19</t>
  </si>
  <si>
    <t>表8、2024年全县政府性基金预算本级支出执行表 ………………………………20</t>
  </si>
  <si>
    <t>表9、2024年县级政府性基金预算转移支付收支执行表 …………………………22</t>
  </si>
  <si>
    <t>表10、2024年乡镇(街道)政府性基金预算本级收入完成情况……………………23</t>
  </si>
  <si>
    <t>表11、2024年全县国有资本经营预算收支执行表…………………………………24</t>
  </si>
  <si>
    <t>表12、2024年全县社会保险基金预算收支执行表…………………………………25</t>
  </si>
  <si>
    <t>表13、2025年全县一般公共预算收支预算表………………………………………26</t>
  </si>
  <si>
    <t>表14、2025年全县一般公共预算本级支出预算表…………………………………27</t>
  </si>
  <si>
    <t>表15、2025年全县一般公共预算本级支出预算表…………………………………37</t>
  </si>
  <si>
    <t>表16、2025年全县一般公共预算本级基本支出预算表……………………………38</t>
  </si>
  <si>
    <t>表17、2025年县级一般公共预算转移支付收支预算表……………………………40</t>
  </si>
  <si>
    <t>表18、2025年县级一般公共预算转移支付支出预算表……………………………42</t>
  </si>
  <si>
    <t>表19、2025年全县政府性基金预算收支预算表……………………………………43</t>
  </si>
  <si>
    <t>表20、2025年全县政府性基金预算本级支出预算表………………………………44</t>
  </si>
  <si>
    <t>表21、2025年全县政府性基金预算转移支付收支预算表…………………………46</t>
  </si>
  <si>
    <t>表22、2025年全县国有资本经营预算收支预算表…………………………………47</t>
  </si>
  <si>
    <t>表23、云阳县2024年地方政府债务限额及余额情况表……………………………48</t>
  </si>
  <si>
    <t>表24、云阳县2023年和2024年地方政府一般债务余额情况表……………………49</t>
  </si>
  <si>
    <t>表25、云阳县2023年和2024年地方政府专项债务余额情况表……………………50</t>
  </si>
  <si>
    <t>表26、云阳县地方政府债券发行及还本付息情况表………………………………51</t>
  </si>
  <si>
    <t>表27、云阳县2025年地方政府债务限额提前下达情况表…………………………52</t>
  </si>
  <si>
    <t>表1</t>
  </si>
  <si>
    <t>2024年全县一般公共预算收支执行表</t>
  </si>
  <si>
    <t>单位：万元</t>
  </si>
  <si>
    <t>收      入</t>
  </si>
  <si>
    <t>2022年执行数</t>
  </si>
  <si>
    <t>2023年决算数</t>
  </si>
  <si>
    <t>2024年执行数</t>
  </si>
  <si>
    <t>增幅%</t>
  </si>
  <si>
    <t>支      出</t>
  </si>
  <si>
    <t>总  计</t>
  </si>
  <si>
    <t>本级收入合计</t>
  </si>
  <si>
    <t>本级支出合计</t>
  </si>
  <si>
    <t>一、税收收入</t>
  </si>
  <si>
    <t xml:space="preserve">  一般公共服务支出</t>
  </si>
  <si>
    <t xml:space="preserve">  增值税</t>
  </si>
  <si>
    <t xml:space="preserve">  国防支出</t>
  </si>
  <si>
    <t xml:space="preserve">  企业所得税</t>
  </si>
  <si>
    <t xml:space="preserve">  公共安全支出</t>
  </si>
  <si>
    <t xml:space="preserve">  个人所得税</t>
  </si>
  <si>
    <t xml:space="preserve">  教育支出</t>
  </si>
  <si>
    <t xml:space="preserve">  资源税</t>
  </si>
  <si>
    <t xml:space="preserve">  科学技术支出</t>
  </si>
  <si>
    <t xml:space="preserve">  城市维护建设税</t>
  </si>
  <si>
    <t xml:space="preserve">  文化旅游体育与传媒支出</t>
  </si>
  <si>
    <t xml:space="preserve">  房产税</t>
  </si>
  <si>
    <t xml:space="preserve">  社会保障和就业支出</t>
  </si>
  <si>
    <t xml:space="preserve">  印花税</t>
  </si>
  <si>
    <t xml:space="preserve">  卫生健康支出</t>
  </si>
  <si>
    <t xml:space="preserve">  城镇土地使用税</t>
  </si>
  <si>
    <t xml:space="preserve">  节能环保支出</t>
  </si>
  <si>
    <t xml:space="preserve">  土地增值税</t>
  </si>
  <si>
    <t xml:space="preserve">  城乡社区支出</t>
  </si>
  <si>
    <t xml:space="preserve">  耕地占用税</t>
  </si>
  <si>
    <t xml:space="preserve">  农林水支出</t>
  </si>
  <si>
    <t xml:space="preserve">  契税</t>
  </si>
  <si>
    <t xml:space="preserve">  交通运输支出</t>
  </si>
  <si>
    <t xml:space="preserve">  环境保护税</t>
  </si>
  <si>
    <t xml:space="preserve">  资源勘探信息等支出</t>
  </si>
  <si>
    <t xml:space="preserve">  其他税收收入</t>
  </si>
  <si>
    <t xml:space="preserve">  商业服务业等支出</t>
  </si>
  <si>
    <t xml:space="preserve">  金融支出</t>
  </si>
  <si>
    <t>二、非税收入</t>
  </si>
  <si>
    <t xml:space="preserve">  自然资源海洋气象等支出</t>
  </si>
  <si>
    <t xml:space="preserve">  专项收入</t>
  </si>
  <si>
    <t xml:space="preserve">  住房保障支出</t>
  </si>
  <si>
    <t xml:space="preserve">  行政事业性收费收入</t>
  </si>
  <si>
    <t xml:space="preserve">  粮油物资储备支出</t>
  </si>
  <si>
    <t xml:space="preserve">  罚没收入</t>
  </si>
  <si>
    <t xml:space="preserve">  灾害防治及应急管理支出</t>
  </si>
  <si>
    <t xml:space="preserve">  国有资产有偿使用收入</t>
  </si>
  <si>
    <t xml:space="preserve">  其他支出</t>
  </si>
  <si>
    <t xml:space="preserve">  政府住房基金收入</t>
  </si>
  <si>
    <t xml:space="preserve">  债务付息支出</t>
  </si>
  <si>
    <t xml:space="preserve">  其他收入</t>
  </si>
  <si>
    <t xml:space="preserve">  债务发行费用支出</t>
  </si>
  <si>
    <t>转移性收入合计</t>
  </si>
  <si>
    <t>转移性支出合计</t>
  </si>
  <si>
    <t>一、上级补助收入</t>
  </si>
  <si>
    <t xml:space="preserve"> 一、上解支出</t>
  </si>
  <si>
    <t>二、上年结余收入</t>
  </si>
  <si>
    <t xml:space="preserve"> 二、债务还本支出</t>
  </si>
  <si>
    <t>三、调入资金</t>
  </si>
  <si>
    <t xml:space="preserve"> 三、区域间转移性支出</t>
  </si>
  <si>
    <t>四、债务转贷收入</t>
  </si>
  <si>
    <t xml:space="preserve"> 四、安排预算稳定调节基金</t>
  </si>
  <si>
    <t>五、动用预算稳定调节基金</t>
  </si>
  <si>
    <t xml:space="preserve"> 五、结转下年支出</t>
  </si>
  <si>
    <t>表2</t>
  </si>
  <si>
    <t>2024年全县一般公共预算收入执行表</t>
  </si>
  <si>
    <t>合  计</t>
  </si>
  <si>
    <t xml:space="preserve">  一、税收收入</t>
  </si>
  <si>
    <t xml:space="preserve">      增值税</t>
  </si>
  <si>
    <t xml:space="preserve">      企业所得税</t>
  </si>
  <si>
    <t xml:space="preserve">      个人所得税</t>
  </si>
  <si>
    <t xml:space="preserve">      资源税 </t>
  </si>
  <si>
    <t xml:space="preserve">      城市维护建设税 </t>
  </si>
  <si>
    <t xml:space="preserve">      房产税 </t>
  </si>
  <si>
    <t xml:space="preserve">      印花税 </t>
  </si>
  <si>
    <t xml:space="preserve">      城镇土地使用税 </t>
  </si>
  <si>
    <t xml:space="preserve">      土地增值税 </t>
  </si>
  <si>
    <t xml:space="preserve">      耕地占用税</t>
  </si>
  <si>
    <t xml:space="preserve">      契税</t>
  </si>
  <si>
    <t xml:space="preserve">      环保税</t>
  </si>
  <si>
    <t xml:space="preserve">      其他税收收入</t>
  </si>
  <si>
    <t xml:space="preserve"> 二、非税收入</t>
  </si>
  <si>
    <t xml:space="preserve">      专项收入</t>
  </si>
  <si>
    <t xml:space="preserve">      行政事业性收费</t>
  </si>
  <si>
    <t xml:space="preserve">      罚没收入</t>
  </si>
  <si>
    <t xml:space="preserve">      国资有偿使用收入</t>
  </si>
  <si>
    <t xml:space="preserve">      政府住房基金收入</t>
  </si>
  <si>
    <t xml:space="preserve">      其他收入</t>
  </si>
  <si>
    <t>表3</t>
  </si>
  <si>
    <t>2024年全县一般公共预算本级支出执行表</t>
  </si>
  <si>
    <t>科目编码</t>
  </si>
  <si>
    <t>科目名称</t>
  </si>
  <si>
    <t>2024年金额</t>
  </si>
  <si>
    <t>一般公共预算支出合计</t>
  </si>
  <si>
    <t xml:space="preserve">    人大事务</t>
  </si>
  <si>
    <t xml:space="preserve">      行政运行</t>
  </si>
  <si>
    <t xml:space="preserve">      人大会议</t>
  </si>
  <si>
    <t xml:space="preserve">      人大监督</t>
  </si>
  <si>
    <t xml:space="preserve">      代表工作</t>
  </si>
  <si>
    <t xml:space="preserve">      事业运行</t>
  </si>
  <si>
    <t xml:space="preserve">      其他人大事务支出</t>
  </si>
  <si>
    <t xml:space="preserve">    政协事务</t>
  </si>
  <si>
    <t xml:space="preserve">      政协会议</t>
  </si>
  <si>
    <t xml:space="preserve">      其他政协事务支出</t>
  </si>
  <si>
    <t xml:space="preserve">    政府办公厅(室)及相关机构事务</t>
  </si>
  <si>
    <t xml:space="preserve">      一般行政管理事务</t>
  </si>
  <si>
    <t xml:space="preserve">      机关服务</t>
  </si>
  <si>
    <t xml:space="preserve">      政务公开审批</t>
  </si>
  <si>
    <t xml:space="preserve">      其他政府办公厅(室)及相关机构事务支出</t>
  </si>
  <si>
    <t xml:space="preserve">    发展与改革事务</t>
  </si>
  <si>
    <t xml:space="preserve">      其他发展与改革事务支出</t>
  </si>
  <si>
    <t xml:space="preserve">    统计信息事务</t>
  </si>
  <si>
    <t xml:space="preserve">      专项普查活动</t>
  </si>
  <si>
    <t xml:space="preserve">      统计抽样调查</t>
  </si>
  <si>
    <t xml:space="preserve">      其他统计信息事务支出</t>
  </si>
  <si>
    <t xml:space="preserve">    财政事务</t>
  </si>
  <si>
    <t xml:space="preserve">      信息化建设</t>
  </si>
  <si>
    <t xml:space="preserve">      财政委托业务支出</t>
  </si>
  <si>
    <t xml:space="preserve">      其他财政事务支出</t>
  </si>
  <si>
    <t xml:space="preserve">    税收事务</t>
  </si>
  <si>
    <t xml:space="preserve">      其他税收事务支出</t>
  </si>
  <si>
    <t xml:space="preserve">    审计事务</t>
  </si>
  <si>
    <t xml:space="preserve">      其他审计事务支出</t>
  </si>
  <si>
    <t xml:space="preserve">    纪检监察事务</t>
  </si>
  <si>
    <t xml:space="preserve">      其他纪检监察事务支出</t>
  </si>
  <si>
    <t xml:space="preserve">    商贸事务</t>
  </si>
  <si>
    <t>2011302</t>
  </si>
  <si>
    <t xml:space="preserve">      招商引资</t>
  </si>
  <si>
    <t xml:space="preserve">      其他商贸事务支出</t>
  </si>
  <si>
    <t xml:space="preserve">    知识产权事务</t>
  </si>
  <si>
    <t xml:space="preserve">      其他知识产权事务支出</t>
  </si>
  <si>
    <t xml:space="preserve">    档案事务</t>
  </si>
  <si>
    <t xml:space="preserve">      档案馆</t>
  </si>
  <si>
    <t xml:space="preserve">    民主党派及工商联事务</t>
  </si>
  <si>
    <t xml:space="preserve">      其他民主党派及工商联事务支出</t>
  </si>
  <si>
    <t xml:space="preserve">    群众团体事务</t>
  </si>
  <si>
    <t>2012902</t>
  </si>
  <si>
    <t xml:space="preserve">      其他群众团体事务支出</t>
  </si>
  <si>
    <t xml:space="preserve">    党委办公厅(室)及相关机构事务</t>
  </si>
  <si>
    <t>2013102</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</si>
  <si>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</si>
  <si>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</si>
  <si>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</si>
  <si>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</si>
  <si>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</si>
  <si>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</si>
  <si>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其他宣传事务支出</t>
  </si>
  <si>
    <t xml:space="preserve">    统战事务</t>
  </si>
  <si>
    <t xml:space="preserve">      宗教事务</t>
  </si>
  <si>
    <t xml:space="preserve">      其他统战事务支出</t>
  </si>
  <si>
    <t xml:space="preserve">    其他共产党事务支出</t>
  </si>
  <si>
    <t xml:space="preserve">      其他共产党事务支出</t>
  </si>
  <si>
    <t xml:space="preserve">    市场监督管理事务</t>
  </si>
  <si>
    <t xml:space="preserve">      市场主体管理</t>
  </si>
  <si>
    <t>2013805</t>
  </si>
  <si>
    <t xml:space="preserve">      市场秩序执法</t>
  </si>
  <si>
    <t>2013810</t>
  </si>
  <si>
    <t xml:space="preserve">      质量基础</t>
  </si>
  <si>
    <t xml:space="preserve">      药品事务</t>
  </si>
  <si>
    <t xml:space="preserve">      化妆品事务</t>
  </si>
  <si>
    <t>2013815</t>
  </si>
  <si>
    <t xml:space="preserve">      质量安全监管</t>
  </si>
  <si>
    <t xml:space="preserve">      食品安全监管</t>
  </si>
  <si>
    <t xml:space="preserve">      其他市场监督管理事务</t>
  </si>
  <si>
    <t>20139</t>
  </si>
  <si>
    <t xml:space="preserve">    社会工作事务</t>
  </si>
  <si>
    <t>2013901</t>
  </si>
  <si>
    <t>2013950</t>
  </si>
  <si>
    <t>20140</t>
  </si>
  <si>
    <t xml:space="preserve">    信访事务</t>
  </si>
  <si>
    <t>2014004</t>
  </si>
  <si>
    <t xml:space="preserve">      信访业务</t>
  </si>
  <si>
    <t xml:space="preserve">    国防动员</t>
  </si>
  <si>
    <t xml:space="preserve">      兵役征集</t>
  </si>
  <si>
    <t xml:space="preserve">      民兵</t>
  </si>
  <si>
    <t xml:space="preserve">      其他国防动员支出</t>
  </si>
  <si>
    <t xml:space="preserve">    公安</t>
  </si>
  <si>
    <t xml:space="preserve">      执法办案</t>
  </si>
  <si>
    <t xml:space="preserve">      特别业务</t>
  </si>
  <si>
    <t xml:space="preserve">      其他公安支出</t>
  </si>
  <si>
    <t xml:space="preserve">    国家安全</t>
  </si>
  <si>
    <t xml:space="preserve">    法院</t>
  </si>
  <si>
    <t>2040506</t>
  </si>
  <si>
    <t xml:space="preserve">      “两庭”建设</t>
  </si>
  <si>
    <t xml:space="preserve">    司法</t>
  </si>
  <si>
    <t xml:space="preserve">      基层司法业务</t>
  </si>
  <si>
    <t xml:space="preserve">      普法宣传</t>
  </si>
  <si>
    <t xml:space="preserve">      公共法律服务</t>
  </si>
  <si>
    <t xml:space="preserve">      社区矫正</t>
  </si>
  <si>
    <t xml:space="preserve">      法治建设</t>
  </si>
  <si>
    <t xml:space="preserve">    其他公共安全支出</t>
  </si>
  <si>
    <t xml:space="preserve">      国家司法救助支出</t>
  </si>
  <si>
    <t xml:space="preserve">      其他公共安全支出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</si>
  <si>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</si>
  <si>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</si>
  <si>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</si>
  <si>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</si>
  <si>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</si>
  <si>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</si>
  <si>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</si>
  <si>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</si>
  <si>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</si>
  <si>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</si>
  <si>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中等职业教育</t>
  </si>
  <si>
    <t xml:space="preserve">    特殊教育</t>
  </si>
  <si>
    <t xml:space="preserve">      特殊学校教育</t>
  </si>
  <si>
    <t xml:space="preserve">    进修及培训</t>
  </si>
  <si>
    <t xml:space="preserve">      干部教育</t>
  </si>
  <si>
    <t xml:space="preserve">      其他进修及培训</t>
  </si>
  <si>
    <t xml:space="preserve">    科学技术管理事务</t>
  </si>
  <si>
    <t xml:space="preserve">      其他科学技术管理事务支出</t>
  </si>
  <si>
    <t>20604</t>
  </si>
  <si>
    <t xml:space="preserve">    技术研究与开发</t>
  </si>
  <si>
    <t>2060404</t>
  </si>
  <si>
    <t xml:space="preserve">      科技成果转化与扩散</t>
  </si>
  <si>
    <t>2060499</t>
  </si>
  <si>
    <t xml:space="preserve">      其他技术研究与开发支出</t>
  </si>
  <si>
    <t>20605</t>
  </si>
  <si>
    <t xml:space="preserve">    科技条件与服务</t>
  </si>
  <si>
    <t>2060599</t>
  </si>
  <si>
    <t xml:space="preserve">      其他科技条件与服务支出</t>
  </si>
  <si>
    <t xml:space="preserve">    科学技术普及</t>
  </si>
  <si>
    <t xml:space="preserve">      科普活动</t>
  </si>
  <si>
    <t>2060799</t>
  </si>
  <si>
    <t xml:space="preserve">      其他科学技术普及支出</t>
  </si>
  <si>
    <t xml:space="preserve">    文化和旅游</t>
  </si>
  <si>
    <t xml:space="preserve">      图书馆</t>
  </si>
  <si>
    <t xml:space="preserve">      群众文化</t>
  </si>
  <si>
    <t xml:space="preserve">      文化和旅游市场管理</t>
  </si>
  <si>
    <t xml:space="preserve">      文化和旅游管理事务</t>
  </si>
  <si>
    <t xml:space="preserve">      其他文化和旅游支出</t>
  </si>
  <si>
    <t xml:space="preserve">    文物</t>
  </si>
  <si>
    <t xml:space="preserve">      文物保护</t>
  </si>
  <si>
    <t xml:space="preserve">      博物馆</t>
  </si>
  <si>
    <t xml:space="preserve">    体育</t>
  </si>
  <si>
    <t xml:space="preserve">      体育场馆</t>
  </si>
  <si>
    <t>2070309</t>
  </si>
  <si>
    <t xml:space="preserve">      体育交流与合作</t>
  </si>
  <si>
    <t xml:space="preserve">      其他体育支出</t>
  </si>
  <si>
    <t xml:space="preserve">    新闻出版电影</t>
  </si>
  <si>
    <t xml:space="preserve">      其他新闻出版电影支出</t>
  </si>
  <si>
    <t xml:space="preserve">    广播电视</t>
  </si>
  <si>
    <t xml:space="preserve">      监测监管</t>
  </si>
  <si>
    <t xml:space="preserve">      传输发射</t>
  </si>
  <si>
    <t xml:space="preserve">      其他广播电视支出</t>
  </si>
  <si>
    <t xml:space="preserve">    其他文化旅游体育与传媒支出</t>
  </si>
  <si>
    <t xml:space="preserve">      宣传文化发展专项支出</t>
  </si>
  <si>
    <t xml:space="preserve">    人力资源和社会保障管理事务</t>
  </si>
  <si>
    <t xml:space="preserve">      就业管理事务</t>
  </si>
  <si>
    <t xml:space="preserve">      社会保险业务管理事务</t>
  </si>
  <si>
    <t xml:space="preserve">      社会保险经办机构</t>
  </si>
  <si>
    <t xml:space="preserve">      其他人力资源和社会保障管理事务支出</t>
  </si>
  <si>
    <t xml:space="preserve">    民政管理事务</t>
  </si>
  <si>
    <t xml:space="preserve">      社会组织管理</t>
  </si>
  <si>
    <t>2080207</t>
  </si>
  <si>
    <t xml:space="preserve">      行政区划和地名管理</t>
  </si>
  <si>
    <t xml:space="preserve">      基层政权建设和社区治理</t>
  </si>
  <si>
    <t xml:space="preserve">      其他民政管理事务支出</t>
  </si>
  <si>
    <t xml:space="preserve">    行政事业单位养老支出</t>
  </si>
  <si>
    <t xml:space="preserve">      行政单位离退休</t>
  </si>
  <si>
    <t xml:space="preserve">      事业单位离退休</t>
  </si>
  <si>
    <t xml:space="preserve">      机关事业单位基本养老保险缴费支出</t>
  </si>
  <si>
    <t xml:space="preserve">      机关事业单位职业年金缴费支出</t>
  </si>
  <si>
    <t xml:space="preserve">      其他行政事业单位养老支出</t>
  </si>
  <si>
    <t xml:space="preserve">    就业补助</t>
  </si>
  <si>
    <t xml:space="preserve">      就业创业服务补贴</t>
  </si>
  <si>
    <t xml:space="preserve">      公益性岗位补贴</t>
  </si>
  <si>
    <t>2080711</t>
  </si>
  <si>
    <t xml:space="preserve">      就业见习补贴</t>
  </si>
  <si>
    <t>2080712</t>
  </si>
  <si>
    <t xml:space="preserve">      高技能人才培养补助</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</si>
  <si>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</si>
  <si>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</si>
  <si>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</si>
  <si>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</si>
  <si>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</si>
  <si>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</si>
  <si>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</si>
  <si>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褒扬纪念</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</si>
  <si>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</si>
  <si>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</si>
  <si>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</si>
  <si>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</si>
  <si>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</si>
  <si>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</si>
  <si>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</si>
  <si>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</si>
  <si>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</si>
  <si>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</si>
  <si>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</si>
  <si>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</si>
  <si>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</si>
  <si>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</si>
  <si>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</si>
  <si>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</si>
  <si>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</si>
  <si>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</si>
  <si>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残疾人生活和护理补贴</t>
  </si>
  <si>
    <t xml:space="preserve">      其他残疾人事业支出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</si>
  <si>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</si>
  <si>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</si>
  <si>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</si>
  <si>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</si>
  <si>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</si>
  <si>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</si>
  <si>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</si>
  <si>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农村特困人员救助供养支出</t>
  </si>
  <si>
    <t xml:space="preserve">    其他生活救助</t>
  </si>
  <si>
    <t xml:space="preserve">      其他城市生活救助</t>
  </si>
  <si>
    <t xml:space="preserve">      其他农村生活救助</t>
  </si>
  <si>
    <t xml:space="preserve">    退役军人管理事务</t>
  </si>
  <si>
    <t xml:space="preserve">      拥军优属</t>
  </si>
  <si>
    <t xml:space="preserve">      其他退役军人事务管理支出</t>
  </si>
  <si>
    <t xml:space="preserve">    财政代缴社会保险费支出</t>
  </si>
  <si>
    <t xml:space="preserve">      财政代缴其他社会保险费支出</t>
  </si>
  <si>
    <t xml:space="preserve">    其他社会保障和就业支出</t>
  </si>
  <si>
    <t xml:space="preserve">      其他社会保障和就业支出</t>
  </si>
  <si>
    <t xml:space="preserve">    卫生健康管理事务</t>
  </si>
  <si>
    <t>2100102</t>
  </si>
  <si>
    <t xml:space="preserve">      其他卫生健康管理事务支出</t>
  </si>
  <si>
    <t xml:space="preserve">    公立医院</t>
  </si>
  <si>
    <t xml:space="preserve">      综合医院</t>
  </si>
  <si>
    <t xml:space="preserve">      中医(民族)医院</t>
  </si>
  <si>
    <t xml:space="preserve">      妇幼保健医院</t>
  </si>
  <si>
    <t>2100299</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</si>
  <si>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</si>
  <si>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</si>
  <si>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</si>
  <si>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</si>
  <si>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</si>
  <si>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</si>
  <si>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</si>
  <si>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</si>
  <si>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精神卫生机构</t>
  </si>
  <si>
    <t xml:space="preserve">      基本公共卫生服务</t>
  </si>
  <si>
    <t xml:space="preserve">      重大公共卫生服务</t>
  </si>
  <si>
    <t xml:space="preserve">      突发公共卫生事件应急处理</t>
  </si>
  <si>
    <t xml:space="preserve">      其他公共卫生支出</t>
  </si>
  <si>
    <t xml:space="preserve">    计划生育事务</t>
  </si>
  <si>
    <t xml:space="preserve">      计划生育服务</t>
  </si>
  <si>
    <t xml:space="preserve">      其他计划生育事务支出</t>
  </si>
  <si>
    <t xml:space="preserve">    行政事业单位医疗</t>
  </si>
  <si>
    <t xml:space="preserve">      行政单位医疗</t>
  </si>
  <si>
    <t xml:space="preserve">      事业单位医疗</t>
  </si>
  <si>
    <t xml:space="preserve">    财政对基本医疗保险基金的补助</t>
  </si>
  <si>
    <t xml:space="preserve">      财政对城乡居民基本医疗保险基金的补助</t>
  </si>
  <si>
    <t xml:space="preserve">    医疗救助</t>
  </si>
  <si>
    <t xml:space="preserve">      城乡医疗救助</t>
  </si>
  <si>
    <t xml:space="preserve">      其他医疗救助支出</t>
  </si>
  <si>
    <t xml:space="preserve">    优抚对象医疗</t>
  </si>
  <si>
    <t xml:space="preserve">      优抚对象医疗补助</t>
  </si>
  <si>
    <t xml:space="preserve">    医疗保障管理事务</t>
  </si>
  <si>
    <t xml:space="preserve">      其他医疗保障管理事务支出</t>
  </si>
  <si>
    <t xml:space="preserve">    老龄卫生健康事务</t>
  </si>
  <si>
    <t xml:space="preserve">      老龄卫生健康事务</t>
  </si>
  <si>
    <t xml:space="preserve">    其他卫生健康支出</t>
  </si>
  <si>
    <t xml:space="preserve">      其他卫生健康支出</t>
  </si>
  <si>
    <t>21017</t>
  </si>
  <si>
    <t xml:space="preserve">    中医药事务</t>
  </si>
  <si>
    <t>2101704</t>
  </si>
  <si>
    <t xml:space="preserve">      中医（民族医）药专项</t>
  </si>
  <si>
    <t xml:space="preserve">    环境保护管理事务</t>
  </si>
  <si>
    <t xml:space="preserve">      生态环境保护宣传</t>
  </si>
  <si>
    <t xml:space="preserve">      其他环境保护管理事务支出</t>
  </si>
  <si>
    <t xml:space="preserve">    环境监测与监察</t>
  </si>
  <si>
    <t xml:space="preserve">      其他环境监测与监察支出</t>
  </si>
  <si>
    <t xml:space="preserve">    污染防治</t>
  </si>
  <si>
    <t xml:space="preserve">      大气</t>
  </si>
  <si>
    <t xml:space="preserve">      水体</t>
  </si>
  <si>
    <t>2110303</t>
  </si>
  <si>
    <t xml:space="preserve">      噪声</t>
  </si>
  <si>
    <t xml:space="preserve">      固体废弃物与化学品</t>
  </si>
  <si>
    <t xml:space="preserve">      土壤</t>
  </si>
  <si>
    <t xml:space="preserve">    自然生态保护</t>
  </si>
  <si>
    <t xml:space="preserve">      生态保护</t>
  </si>
  <si>
    <t xml:space="preserve">      农村环境保护</t>
  </si>
  <si>
    <t>2110406</t>
  </si>
  <si>
    <t xml:space="preserve">      自然保护地</t>
  </si>
  <si>
    <t xml:space="preserve">    天然林保护</t>
  </si>
  <si>
    <t xml:space="preserve">      森林管护</t>
  </si>
  <si>
    <t xml:space="preserve">    城乡社区管理事务</t>
  </si>
  <si>
    <t>2120102</t>
  </si>
  <si>
    <t xml:space="preserve">      城管执法</t>
  </si>
  <si>
    <t xml:space="preserve">      工程建设标准规范编制与监管</t>
  </si>
  <si>
    <t xml:space="preserve">      住宅建设与房地产市场监管</t>
  </si>
  <si>
    <t xml:space="preserve">      其他城乡社区管理事务支出</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</si>
  <si>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</si>
  <si>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</si>
  <si>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</si>
  <si>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</si>
  <si>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</si>
  <si>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</si>
  <si>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</si>
  <si>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</si>
  <si>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</si>
  <si>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 xml:space="preserve">    农业农村</t>
  </si>
  <si>
    <t xml:space="preserve">      科技转化与推广服务</t>
  </si>
  <si>
    <t xml:space="preserve">      病虫害控制</t>
  </si>
  <si>
    <t xml:space="preserve">      农产品质量安全</t>
  </si>
  <si>
    <t xml:space="preserve">      执法监管</t>
  </si>
  <si>
    <t xml:space="preserve">      统计监测与信息服务</t>
  </si>
  <si>
    <t xml:space="preserve">      防灾救灾</t>
  </si>
  <si>
    <t>2130120</t>
  </si>
  <si>
    <t xml:space="preserve">      稳定农民收入补贴</t>
  </si>
  <si>
    <t xml:space="preserve">      农业生产发展</t>
  </si>
  <si>
    <t xml:space="preserve">      农村合作经济</t>
  </si>
  <si>
    <t>2130125</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</si>
  <si>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</si>
  <si>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</si>
  <si>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</si>
  <si>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</si>
  <si>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</si>
  <si>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</si>
  <si>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</si>
  <si>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</si>
  <si>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</si>
  <si>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</si>
  <si>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</si>
  <si>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森林资源管理</t>
  </si>
  <si>
    <t xml:space="preserve">      森林生态效益补偿</t>
  </si>
  <si>
    <t>2130211</t>
  </si>
  <si>
    <t xml:space="preserve">      动植物保护</t>
  </si>
  <si>
    <t xml:space="preserve">      林业草原防灾减灾</t>
  </si>
  <si>
    <t xml:space="preserve">      行业业务管理</t>
  </si>
  <si>
    <t>2130238</t>
  </si>
  <si>
    <t xml:space="preserve">      退耕还林还草</t>
  </si>
  <si>
    <t xml:space="preserve">      其他林业和草原支出</t>
  </si>
  <si>
    <t xml:space="preserve">    水利</t>
  </si>
  <si>
    <t xml:space="preserve">      水利行业业务管理</t>
  </si>
  <si>
    <t xml:space="preserve">      水利工程建设</t>
  </si>
  <si>
    <t xml:space="preserve">      水利工程运行与维护</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</si>
  <si>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</si>
  <si>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</si>
  <si>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</si>
  <si>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</si>
  <si>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</si>
  <si>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</si>
  <si>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</si>
  <si>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江河湖库水系综合整治</t>
  </si>
  <si>
    <t xml:space="preserve">      大中型水库移民后期扶持专项支出</t>
  </si>
  <si>
    <t>2130333</t>
  </si>
  <si>
    <t xml:space="preserve">      信息管理</t>
  </si>
  <si>
    <t xml:space="preserve">      农村供水</t>
  </si>
  <si>
    <t xml:space="preserve">      其他水利支出</t>
  </si>
  <si>
    <t xml:space="preserve">    巩固脱贫攻坚成果衔接乡村振兴</t>
  </si>
  <si>
    <t xml:space="preserve">      农村基础设施建设</t>
  </si>
  <si>
    <t xml:space="preserve">      生产发展</t>
  </si>
  <si>
    <t xml:space="preserve">      社会发展</t>
  </si>
  <si>
    <t>2130507</t>
  </si>
  <si>
    <t xml:space="preserve">      贷款奖补和贴息</t>
  </si>
  <si>
    <t xml:space="preserve">      其他巩固脱贫攻坚成果衔接乡村振兴支出</t>
  </si>
  <si>
    <t xml:space="preserve">    农村综合改革</t>
  </si>
  <si>
    <t xml:space="preserve">      对村级公益事业建设的补助</t>
  </si>
  <si>
    <t xml:space="preserve">      对村民委员会和村党支部的补助</t>
  </si>
  <si>
    <t xml:space="preserve">      对村集体经济组织的补助</t>
  </si>
  <si>
    <t>2130707</t>
  </si>
  <si>
    <t xml:space="preserve">      农村综合改革示范试点补助</t>
  </si>
  <si>
    <t xml:space="preserve">      其他农村综合改革支出</t>
  </si>
  <si>
    <t xml:space="preserve">    普惠金融发展支出</t>
  </si>
  <si>
    <t xml:space="preserve">      农业保险保费补贴</t>
  </si>
  <si>
    <t xml:space="preserve">      创业担保贷款贴息及奖补</t>
  </si>
  <si>
    <t xml:space="preserve">    公路水路运输</t>
  </si>
  <si>
    <t xml:space="preserve">      公路建设</t>
  </si>
  <si>
    <t xml:space="preserve">      公路养护</t>
  </si>
  <si>
    <t xml:space="preserve">      公路运输管理</t>
  </si>
  <si>
    <t xml:space="preserve">      航道维护</t>
  </si>
  <si>
    <t xml:space="preserve">      救助打捞</t>
  </si>
  <si>
    <t xml:space="preserve">      海事管理</t>
  </si>
  <si>
    <t xml:space="preserve">      水路运输管理支出</t>
  </si>
  <si>
    <t xml:space="preserve">      其他公路水路运输支出</t>
  </si>
  <si>
    <t xml:space="preserve">    其他交通运输支出</t>
  </si>
  <si>
    <t xml:space="preserve">      公共交通运营补助</t>
  </si>
  <si>
    <t xml:space="preserve">      其他交通运输支出</t>
  </si>
  <si>
    <t xml:space="preserve">  资源勘探工业信息等支出</t>
  </si>
  <si>
    <t xml:space="preserve">    工业和信息产业监管</t>
  </si>
  <si>
    <t xml:space="preserve">      产业发展</t>
  </si>
  <si>
    <t xml:space="preserve">      其他工业和信息产业监管支出</t>
  </si>
  <si>
    <t xml:space="preserve">    国有资产监管</t>
  </si>
  <si>
    <t xml:space="preserve">      其他国有资产监管支出</t>
  </si>
  <si>
    <t xml:space="preserve">    支持中小企业发展和管理支出</t>
  </si>
  <si>
    <t xml:space="preserve">      中小企业发展专项</t>
  </si>
  <si>
    <t xml:space="preserve">      其他支持中小企业发展和管理支出</t>
  </si>
  <si>
    <t xml:space="preserve">    商业流通事务</t>
  </si>
  <si>
    <t xml:space="preserve">      其他商业流通事务支出</t>
  </si>
  <si>
    <t xml:space="preserve">    涉外发展服务支出</t>
  </si>
  <si>
    <t xml:space="preserve">      其他涉外发展服务支出</t>
  </si>
  <si>
    <t>217</t>
  </si>
  <si>
    <t>21702</t>
  </si>
  <si>
    <t xml:space="preserve">    金融部门监管支出</t>
  </si>
  <si>
    <t>2170299</t>
  </si>
  <si>
    <t xml:space="preserve">      金融部门其他监管支出</t>
  </si>
  <si>
    <t>21703</t>
  </si>
  <si>
    <t xml:space="preserve">    金融发展支出</t>
  </si>
  <si>
    <t>2170399</t>
  </si>
  <si>
    <t xml:space="preserve">      其他金融发展支出</t>
  </si>
  <si>
    <t xml:space="preserve">    自然资源事务</t>
  </si>
  <si>
    <t xml:space="preserve">      自然资源利用与保护</t>
  </si>
  <si>
    <t xml:space="preserve">      其他自然资源事务支出</t>
  </si>
  <si>
    <t xml:space="preserve">    气象事务</t>
  </si>
  <si>
    <t xml:space="preserve">      气象事业机构</t>
  </si>
  <si>
    <t>2200509</t>
  </si>
  <si>
    <t xml:space="preserve">      气象服务</t>
  </si>
  <si>
    <t xml:space="preserve">    保障性安居工程支出</t>
  </si>
  <si>
    <t xml:space="preserve">      廉租住房</t>
  </si>
  <si>
    <t xml:space="preserve">      棚户区改造</t>
  </si>
  <si>
    <t xml:space="preserve">      农村危房改造</t>
  </si>
  <si>
    <t xml:space="preserve">      公共租赁住房</t>
  </si>
  <si>
    <t xml:space="preserve">      保障性住房租金补贴</t>
  </si>
  <si>
    <t xml:space="preserve">      老旧小区改造</t>
  </si>
  <si>
    <t xml:space="preserve">      保障性租赁住房</t>
  </si>
  <si>
    <t xml:space="preserve">      其他保障性安居工程支出</t>
  </si>
  <si>
    <t xml:space="preserve">    住房改革支出</t>
  </si>
  <si>
    <t xml:space="preserve">      住房公积金</t>
  </si>
  <si>
    <t xml:space="preserve">    粮油储备</t>
  </si>
  <si>
    <t xml:space="preserve">      其他粮油储备支出</t>
  </si>
  <si>
    <t xml:space="preserve">    应急管理事务</t>
  </si>
  <si>
    <t xml:space="preserve">      应急救援</t>
  </si>
  <si>
    <t xml:space="preserve">      其他应急管理支出</t>
  </si>
  <si>
    <t xml:space="preserve">    消防救援事务</t>
  </si>
  <si>
    <t xml:space="preserve">      消防应急救援</t>
  </si>
  <si>
    <t xml:space="preserve">      其他消防救援事务支出</t>
  </si>
  <si>
    <t xml:space="preserve">    自然灾害防治</t>
  </si>
  <si>
    <t xml:space="preserve">      地质灾害防治</t>
  </si>
  <si>
    <t>2240602</t>
  </si>
  <si>
    <t xml:space="preserve">      森林草原防灾减灾</t>
  </si>
  <si>
    <t>2240799</t>
  </si>
  <si>
    <t xml:space="preserve">      其他自然灾害救灾及恢复重建支出</t>
  </si>
  <si>
    <t xml:space="preserve">    自然灾害救灾及恢复重建支出</t>
  </si>
  <si>
    <t xml:space="preserve">      自然灾害救灾补助</t>
  </si>
  <si>
    <t xml:space="preserve">    其他支出</t>
  </si>
  <si>
    <t xml:space="preserve">      其他支出</t>
  </si>
  <si>
    <t xml:space="preserve">    地方政府一般债务付息支出</t>
  </si>
  <si>
    <t>2320301</t>
  </si>
  <si>
    <t xml:space="preserve">      地方政府一般债券付息支出</t>
  </si>
  <si>
    <t xml:space="preserve">      地方政府向国际组织借款付息支出</t>
  </si>
  <si>
    <t xml:space="preserve">    地方政府一般债务发行费用支出</t>
  </si>
  <si>
    <t>2330301</t>
  </si>
  <si>
    <t xml:space="preserve">      地方政府一般债务发行费用支出</t>
  </si>
  <si>
    <t>表4</t>
  </si>
  <si>
    <t>2024年全县一般公共预算转移支付收支执行表</t>
  </si>
  <si>
    <t>收        入</t>
  </si>
  <si>
    <t>执行数</t>
  </si>
  <si>
    <t>支        出</t>
  </si>
  <si>
    <t>上级补助收入</t>
  </si>
  <si>
    <t>补助乡镇（街道）支出</t>
  </si>
  <si>
    <t>一、一般性转移支付收入</t>
  </si>
  <si>
    <t>一、一般性转移支付支出</t>
  </si>
  <si>
    <t xml:space="preserve">   所得税基数返还收入 </t>
  </si>
  <si>
    <t xml:space="preserve">  体制补助支出</t>
  </si>
  <si>
    <t xml:space="preserve">   增值税税收返还收入</t>
  </si>
  <si>
    <t xml:space="preserve">  结算补助支出</t>
  </si>
  <si>
    <t xml:space="preserve">   消费税税收返还收入</t>
  </si>
  <si>
    <t xml:space="preserve">  固定数额补助支出</t>
  </si>
  <si>
    <t xml:space="preserve">   体制补助收入</t>
  </si>
  <si>
    <t xml:space="preserve">  其他一般性转移支付支出</t>
  </si>
  <si>
    <t xml:space="preserve">   均衡性转移支付收入</t>
  </si>
  <si>
    <t xml:space="preserve">   县级基本财力保障机制奖补资金收入</t>
  </si>
  <si>
    <t xml:space="preserve">   资源枯竭型城市转移支付补助收入</t>
  </si>
  <si>
    <t xml:space="preserve">   重点生态功能区转移支付收入</t>
  </si>
  <si>
    <t xml:space="preserve">   固定数额补助收入</t>
  </si>
  <si>
    <t xml:space="preserve">   巩固脱贫攻坚成果衔接乡村振兴转移支付付收入</t>
  </si>
  <si>
    <t xml:space="preserve">   公共安全共同财政事权转移支付收入</t>
  </si>
  <si>
    <t xml:space="preserve">   教育共同财政事权转移支付收入</t>
  </si>
  <si>
    <t xml:space="preserve">   科学技术共同财政事权转移支付收入</t>
  </si>
  <si>
    <t xml:space="preserve">   文化旅游体育与传媒共同财政事权转移支付收入</t>
  </si>
  <si>
    <t xml:space="preserve">   社会保障和就业共同财政事权转移支付收入</t>
  </si>
  <si>
    <t xml:space="preserve">   医疗卫生共同财政事权转移支付收入</t>
  </si>
  <si>
    <t xml:space="preserve">   节能环保共同财政事权转移支付收入</t>
  </si>
  <si>
    <t xml:space="preserve">   农林水共同财政事权转移支付收入</t>
  </si>
  <si>
    <t xml:space="preserve">   交通运输共同财政事权转移支付收入</t>
  </si>
  <si>
    <t xml:space="preserve">   住房保障共同财政事权转移支付收入</t>
  </si>
  <si>
    <t xml:space="preserve">   灾害防治及应急管理共同财政事权转移支付收入</t>
  </si>
  <si>
    <t xml:space="preserve">   增值税留抵退税转移支付收入</t>
  </si>
  <si>
    <t xml:space="preserve">   其他退税关税降费转移支付收入</t>
  </si>
  <si>
    <t xml:space="preserve">   其他一般性转移支付收入</t>
  </si>
  <si>
    <t xml:space="preserve">   结算补助收入</t>
  </si>
  <si>
    <t>二、专项转移支付收入</t>
  </si>
  <si>
    <t>二、专项转移支付支出</t>
  </si>
  <si>
    <t>一般公共服务支出</t>
  </si>
  <si>
    <t xml:space="preserve">   一般公共服务</t>
  </si>
  <si>
    <t>国防支出</t>
  </si>
  <si>
    <t xml:space="preserve">   公共安全</t>
  </si>
  <si>
    <t>教育支出</t>
  </si>
  <si>
    <t xml:space="preserve">   教育</t>
  </si>
  <si>
    <t>科学技术支出</t>
  </si>
  <si>
    <t xml:space="preserve">   科学技术</t>
  </si>
  <si>
    <t>文化旅游体育与传媒支出</t>
  </si>
  <si>
    <t xml:space="preserve">   文化体育与传媒</t>
  </si>
  <si>
    <t>社会保障和就业支出</t>
  </si>
  <si>
    <t xml:space="preserve">   社会保障和就业</t>
  </si>
  <si>
    <t>卫生健康支出</t>
  </si>
  <si>
    <t xml:space="preserve">   医疗卫生与计划生育</t>
  </si>
  <si>
    <t>节能环保支出</t>
  </si>
  <si>
    <t xml:space="preserve">   节能环保</t>
  </si>
  <si>
    <t>城乡社区支出</t>
  </si>
  <si>
    <t xml:space="preserve">   城乡社区</t>
  </si>
  <si>
    <t>农林水支出</t>
  </si>
  <si>
    <t xml:space="preserve">   农林水</t>
  </si>
  <si>
    <t>交通运输支出</t>
  </si>
  <si>
    <t xml:space="preserve">   交通运输</t>
  </si>
  <si>
    <t>资源勘探工业信息等支出</t>
  </si>
  <si>
    <t xml:space="preserve">   资源勘探工业信息等</t>
  </si>
  <si>
    <t>商业服务业等支出</t>
  </si>
  <si>
    <t xml:space="preserve">   商业服务业等</t>
  </si>
  <si>
    <t>金融支出</t>
  </si>
  <si>
    <t xml:space="preserve">   金融</t>
  </si>
  <si>
    <t>自然资源海洋气象等支出</t>
  </si>
  <si>
    <t xml:space="preserve">   自然资源海洋气象等</t>
  </si>
  <si>
    <t>住房保障支出</t>
  </si>
  <si>
    <t xml:space="preserve">   住房保障</t>
  </si>
  <si>
    <t>粮油物资储备支出</t>
  </si>
  <si>
    <t xml:space="preserve">   粮油物资储备</t>
  </si>
  <si>
    <t>灾害防治及应急管理支出</t>
  </si>
  <si>
    <t xml:space="preserve">   灾害防治及应急管理</t>
  </si>
  <si>
    <t>其他支出</t>
  </si>
  <si>
    <t xml:space="preserve">   其他 </t>
  </si>
  <si>
    <t>注：本表详细反映2024年一般公共预算转移支付收入和转移支付支出情况。</t>
  </si>
  <si>
    <t>表5</t>
  </si>
  <si>
    <t>2024年乡镇（街道）一般公共预算本级收入完成情况</t>
  </si>
  <si>
    <t>序号</t>
  </si>
  <si>
    <t>乡镇（街道）</t>
  </si>
  <si>
    <t>一般公共预算收入</t>
  </si>
  <si>
    <t>税收收入</t>
  </si>
  <si>
    <t>非税收入</t>
  </si>
  <si>
    <t>合计</t>
  </si>
  <si>
    <t>青龙街道</t>
  </si>
  <si>
    <t>双江街道</t>
  </si>
  <si>
    <t>人和街道</t>
  </si>
  <si>
    <t>巴阳镇</t>
  </si>
  <si>
    <t>黄石镇</t>
  </si>
  <si>
    <t>水口镇</t>
  </si>
  <si>
    <t>云阳镇</t>
  </si>
  <si>
    <t>栖霞镇</t>
  </si>
  <si>
    <t>云安镇</t>
  </si>
  <si>
    <t>凤鸣镇</t>
  </si>
  <si>
    <t>盘龙街道</t>
  </si>
  <si>
    <t>外郎乡</t>
  </si>
  <si>
    <t>龙角镇</t>
  </si>
  <si>
    <t>宝坪镇</t>
  </si>
  <si>
    <t>泥溪镇</t>
  </si>
  <si>
    <t>蔈草镇</t>
  </si>
  <si>
    <t>耀灵镇</t>
  </si>
  <si>
    <t>清水土家族乡</t>
  </si>
  <si>
    <t>故陵镇</t>
  </si>
  <si>
    <t>新津乡</t>
  </si>
  <si>
    <t>普安乡</t>
  </si>
  <si>
    <t>堰坪镇</t>
  </si>
  <si>
    <t>红狮镇</t>
  </si>
  <si>
    <t>龙洞镇</t>
  </si>
  <si>
    <t>洞鹿乡</t>
  </si>
  <si>
    <t>南溪镇</t>
  </si>
  <si>
    <t>双土镇</t>
  </si>
  <si>
    <t>桑坪镇</t>
  </si>
  <si>
    <t>大阳镇</t>
  </si>
  <si>
    <t>石门乡</t>
  </si>
  <si>
    <t>江口镇</t>
  </si>
  <si>
    <t>路阳镇</t>
  </si>
  <si>
    <t>后叶镇</t>
  </si>
  <si>
    <t>农坝镇</t>
  </si>
  <si>
    <t>高阳镇</t>
  </si>
  <si>
    <t>渠马镇</t>
  </si>
  <si>
    <t>双龙镇</t>
  </si>
  <si>
    <t>沙市镇</t>
  </si>
  <si>
    <t>鱼泉镇</t>
  </si>
  <si>
    <t>上坝乡</t>
  </si>
  <si>
    <t>平安镇</t>
  </si>
  <si>
    <t>养鹿镇</t>
  </si>
  <si>
    <t>表6</t>
  </si>
  <si>
    <t>2024年县级一般公共预算转移支付支出执行表</t>
  </si>
  <si>
    <t>（分地区）</t>
  </si>
  <si>
    <t>乡  镇（街道）</t>
  </si>
  <si>
    <t>预算数</t>
  </si>
  <si>
    <t>补助乡镇（街道）合计</t>
  </si>
  <si>
    <t>表7</t>
  </si>
  <si>
    <t>2024年全县政府性基金预算收支执行表</t>
  </si>
  <si>
    <t>2022年决算数</t>
  </si>
  <si>
    <t>2023年执行数</t>
  </si>
  <si>
    <t>一、本级收入</t>
  </si>
  <si>
    <t>一、本级支出合计</t>
  </si>
  <si>
    <t xml:space="preserve">  1.国有土地收益基金收入</t>
  </si>
  <si>
    <t xml:space="preserve">  1.社会保障和就业支出</t>
  </si>
  <si>
    <t xml:space="preserve">  2.农业土地开发资金收入</t>
  </si>
  <si>
    <t xml:space="preserve">  2.城乡社区支出</t>
  </si>
  <si>
    <t xml:space="preserve">  3.国有土地使用权出让收入</t>
  </si>
  <si>
    <t xml:space="preserve">  3.农林水支出</t>
  </si>
  <si>
    <t xml:space="preserve">  4.城市基础设施配套费收入</t>
  </si>
  <si>
    <t xml:space="preserve">  4.交通运输</t>
  </si>
  <si>
    <t xml:space="preserve">  5.污水处理费收入</t>
  </si>
  <si>
    <t xml:space="preserve">  5.其他支出</t>
  </si>
  <si>
    <t xml:space="preserve">  6.专项债务对应项目专项收入</t>
  </si>
  <si>
    <t xml:space="preserve">  6.债务付息支出</t>
  </si>
  <si>
    <t xml:space="preserve">  7.债务发行费用支出</t>
  </si>
  <si>
    <t>二、转移性收入合计</t>
  </si>
  <si>
    <t>二、转移性支出合计</t>
  </si>
  <si>
    <t xml:space="preserve">  上级补助收入</t>
  </si>
  <si>
    <t xml:space="preserve">  上解上级支出</t>
  </si>
  <si>
    <t xml:space="preserve">  债务转贷收入</t>
  </si>
  <si>
    <t xml:space="preserve">  债务还本支出</t>
  </si>
  <si>
    <t xml:space="preserve">  上年结转</t>
  </si>
  <si>
    <t xml:space="preserve">  调出资金</t>
  </si>
  <si>
    <t xml:space="preserve">  调入资金</t>
  </si>
  <si>
    <t xml:space="preserve">  结转下年支出</t>
  </si>
  <si>
    <t>表8</t>
  </si>
  <si>
    <t>2024年全县政府性基金预算本级支出执行表</t>
  </si>
  <si>
    <t>金  额</t>
  </si>
  <si>
    <t>政府性基金预算支出合计</t>
  </si>
  <si>
    <t xml:space="preserve">    国有土地使用权出让收入安排的支出</t>
  </si>
  <si>
    <t xml:space="preserve">      征地和拆迁补偿支出</t>
  </si>
  <si>
    <t xml:space="preserve">      农村基础设施建设支出</t>
  </si>
  <si>
    <t xml:space="preserve">      土地出让业务支出</t>
  </si>
  <si>
    <t xml:space="preserve">      其他国有土地使用权出让收入安排的支出</t>
  </si>
  <si>
    <t xml:space="preserve">    农业土地开发资金安排的支出</t>
  </si>
  <si>
    <t xml:space="preserve">    城市基础设施配套费安排的支出</t>
  </si>
  <si>
    <t xml:space="preserve">      城市环境卫生</t>
  </si>
  <si>
    <t xml:space="preserve">      其他城市基础设施配套费安排的支出</t>
  </si>
  <si>
    <t xml:space="preserve">    污水处理费安排的支出</t>
  </si>
  <si>
    <t xml:space="preserve">      污水处理设施建设和运营</t>
  </si>
  <si>
    <t xml:space="preserve">      其他污水处理费安排的支出</t>
  </si>
  <si>
    <t xml:space="preserve">    超长期特别国债安排的支出</t>
  </si>
  <si>
    <t xml:space="preserve">      城乡社区公共设施</t>
  </si>
  <si>
    <t xml:space="preserve">    三峡水库库区基金支出</t>
  </si>
  <si>
    <t xml:space="preserve">      基础设施建设和经济发展</t>
  </si>
  <si>
    <t xml:space="preserve">      解决移民遗留问题</t>
  </si>
  <si>
    <t xml:space="preserve">    国家重大水利工程建设基金安排的支出</t>
  </si>
  <si>
    <t xml:space="preserve">      三峡后续工作</t>
  </si>
  <si>
    <t xml:space="preserve">    大中型水库移民后期扶持基金支出</t>
  </si>
  <si>
    <t xml:space="preserve">      移民补助</t>
  </si>
  <si>
    <t xml:space="preserve">    小型水库移民扶助基金安排的支出</t>
  </si>
  <si>
    <t xml:space="preserve">      公路水路运输</t>
  </si>
  <si>
    <t xml:space="preserve">    其他政府性基金及对应专项债务收入安排的支出</t>
  </si>
  <si>
    <t xml:space="preserve">      其他地方自行试点项目收益专项债券收入安排的支出</t>
  </si>
  <si>
    <t xml:space="preserve">      其他政府性基金债务收入安排的支出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</si>
  <si>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</si>
  <si>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</si>
  <si>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</si>
  <si>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</si>
  <si>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用于残疾人事业的彩票公益金支出</t>
  </si>
  <si>
    <t xml:space="preserve">      用于其他社会公益事业的彩票公益金支出</t>
  </si>
  <si>
    <t xml:space="preserve">    地方政府专项债务付息支出</t>
  </si>
  <si>
    <t xml:space="preserve">      国有土地使用权出让金债务付息支出</t>
  </si>
  <si>
    <t xml:space="preserve">      土地储备专项债券付息支出</t>
  </si>
  <si>
    <t xml:space="preserve">      棚户区改造专项债券付息支出</t>
  </si>
  <si>
    <t xml:space="preserve">      其他地方自行试点项目收益专项债券付息支出</t>
  </si>
  <si>
    <t xml:space="preserve">    地方政府专项债务发行费用支出</t>
  </si>
  <si>
    <t xml:space="preserve">      国有土地使用权出让金债务发行费用支出</t>
  </si>
  <si>
    <t xml:space="preserve">      土地储备专项债券发行费用支出</t>
  </si>
  <si>
    <t xml:space="preserve">      其他地方自行试点项目收益专项债券发行费用支出</t>
  </si>
  <si>
    <t>表9</t>
  </si>
  <si>
    <t>2024年县级政府性基金预算转移支付收支执行表</t>
  </si>
  <si>
    <t xml:space="preserve">  国有土地使用权出让</t>
  </si>
  <si>
    <t xml:space="preserve">  旅游发展基金支出</t>
  </si>
  <si>
    <t xml:space="preserve">  污水处理费</t>
  </si>
  <si>
    <t xml:space="preserve">  大中型水库移民后期扶持基金支出</t>
  </si>
  <si>
    <t xml:space="preserve">  三峡水库库区基金</t>
  </si>
  <si>
    <t xml:space="preserve">  小型水库移民扶助基金</t>
  </si>
  <si>
    <t xml:space="preserve">  国家重大水利工程建设基金</t>
  </si>
  <si>
    <t xml:space="preserve">  国有土地使用权出让收入安排的支出</t>
  </si>
  <si>
    <t xml:space="preserve">  大中型水库移民后期扶持基金</t>
  </si>
  <si>
    <t xml:space="preserve">  农业土地开发资金安排的支出</t>
  </si>
  <si>
    <t xml:space="preserve">  城市建设配套费安排的支出</t>
  </si>
  <si>
    <t xml:space="preserve">  彩票公益金</t>
  </si>
  <si>
    <t xml:space="preserve">  污水处理费安排的支出</t>
  </si>
  <si>
    <t xml:space="preserve">  超长期特别国债安排的支出</t>
  </si>
  <si>
    <t xml:space="preserve">  大中型水库库区基金安排的支出</t>
  </si>
  <si>
    <t xml:space="preserve">  三峡水库库区基金支出</t>
  </si>
  <si>
    <t xml:space="preserve">  国家重大水利工程建设基金安排的支出</t>
  </si>
  <si>
    <t xml:space="preserve">  彩票发行销售机构业务费安排的支出</t>
  </si>
  <si>
    <t xml:space="preserve">  彩票公益金安排的支出</t>
  </si>
  <si>
    <t xml:space="preserve">  抗疫特别国债安排的支出</t>
  </si>
  <si>
    <t>表10</t>
  </si>
  <si>
    <t>2024年乡镇（街道）政府性基金预算本级收入完成情况</t>
  </si>
  <si>
    <t>政府性基金收入</t>
  </si>
  <si>
    <t>污水处理费</t>
  </si>
  <si>
    <t>城市建设配套费</t>
  </si>
  <si>
    <t>表11</t>
  </si>
  <si>
    <t>2024年全县国有资本经营预算收支执行表</t>
  </si>
  <si>
    <t>一、利润收入</t>
  </si>
  <si>
    <t>一、解决遗留问题及改革成本支出</t>
  </si>
  <si>
    <t>二、股利、股息收入</t>
  </si>
  <si>
    <t>二、国有企业资本金注入</t>
  </si>
  <si>
    <t>三、产权转让收入</t>
  </si>
  <si>
    <t>三、国有企业政策性补贴</t>
  </si>
  <si>
    <t>四、清算收入</t>
  </si>
  <si>
    <t>四、金融国有资本经营预算支出</t>
  </si>
  <si>
    <t>五、其他国有资本经营预算收入</t>
  </si>
  <si>
    <t>五、其他国有资本经营预算支出</t>
  </si>
  <si>
    <t>一、调出资金</t>
  </si>
  <si>
    <t>二、上年结转</t>
  </si>
  <si>
    <t>二、结转下年</t>
  </si>
  <si>
    <t>表12</t>
  </si>
  <si>
    <t>2024年全县社会保险基金预算收支执行表</t>
  </si>
  <si>
    <t>项    目</t>
  </si>
  <si>
    <t>年初滚存结余</t>
  </si>
  <si>
    <t>收入</t>
  </si>
  <si>
    <t>支出</t>
  </si>
  <si>
    <t>年末滚存结余</t>
  </si>
  <si>
    <t>一、基本养老保险基金</t>
  </si>
  <si>
    <t>二、基本医疗保险基金</t>
  </si>
  <si>
    <t>三、失业保险基金</t>
  </si>
  <si>
    <t>四、工伤保险基金</t>
  </si>
  <si>
    <t>表13</t>
  </si>
  <si>
    <t>2025年全县一般公共预算收支预算表</t>
  </si>
  <si>
    <t>2023执行数</t>
  </si>
  <si>
    <t>2024执行数</t>
  </si>
  <si>
    <t>2025预算数</t>
  </si>
  <si>
    <t>2024年执行数数</t>
  </si>
  <si>
    <t xml:space="preserve">  预备费</t>
  </si>
  <si>
    <t>表14</t>
  </si>
  <si>
    <t>2025年全县一般公共预算本级支出预算表</t>
  </si>
  <si>
    <t xml:space="preserve">      物价管理</t>
  </si>
  <si>
    <t xml:space="preserve">      审计业务</t>
  </si>
  <si>
    <t xml:space="preserve">      华侨事务</t>
  </si>
  <si>
    <t xml:space="preserve">      其他社会工作事务支出</t>
  </si>
  <si>
    <t xml:space="preserve">      案件审判</t>
  </si>
  <si>
    <t xml:space="preserve">      机构运行</t>
  </si>
  <si>
    <t xml:space="preserve">      文化创作与保护</t>
  </si>
  <si>
    <t xml:space="preserve">      儿童医院</t>
  </si>
  <si>
    <t xml:space="preserve">      突发公共卫生事件应急处置</t>
  </si>
  <si>
    <t xml:space="preserve">      医疗保障政策管理</t>
  </si>
  <si>
    <t xml:space="preserve">      医疗保障经办事务</t>
  </si>
  <si>
    <t xml:space="preserve">      生物及物种资源保护</t>
  </si>
  <si>
    <t xml:space="preserve">    森林保护修复</t>
  </si>
  <si>
    <t xml:space="preserve">      农业生态资源保护</t>
  </si>
  <si>
    <t xml:space="preserve">      乡村道路建设</t>
  </si>
  <si>
    <t xml:space="preserve">      耕地建设与利用</t>
  </si>
  <si>
    <t xml:space="preserve">      其他气象事务支出</t>
  </si>
  <si>
    <t xml:space="preserve">      安全监管</t>
  </si>
  <si>
    <t xml:space="preserve">      其他自然灾害防治支出</t>
  </si>
  <si>
    <t>表15</t>
  </si>
  <si>
    <t>（按功能分类科目的基本支出和项目支出）</t>
  </si>
  <si>
    <t>项       目</t>
  </si>
  <si>
    <t>预 算 数</t>
  </si>
  <si>
    <t>小计</t>
  </si>
  <si>
    <t>基本支出</t>
  </si>
  <si>
    <t>项目支出</t>
  </si>
  <si>
    <t>注：在功能分类的基础上，为衔接表16，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</si>
  <si>
    <t>表16</t>
  </si>
  <si>
    <t xml:space="preserve">2025年全县一般公共预算本级基本支出预算表 </t>
  </si>
  <si>
    <t>（按经济分类科目）</t>
  </si>
  <si>
    <t>支       出</t>
  </si>
  <si>
    <t>本级基本支出合计</t>
  </si>
  <si>
    <t>一、机关工资福利支出</t>
  </si>
  <si>
    <t>工资奖金津补贴</t>
  </si>
  <si>
    <t>社会保障缴费</t>
  </si>
  <si>
    <t xml:space="preserve">住房公积金 </t>
  </si>
  <si>
    <t>其他工资福利支出</t>
  </si>
  <si>
    <t>二、机关商品和服务支出</t>
  </si>
  <si>
    <t>办公经费</t>
  </si>
  <si>
    <t>会议费</t>
  </si>
  <si>
    <t>培训费</t>
  </si>
  <si>
    <t>专用材料购置费</t>
  </si>
  <si>
    <t>委托业务费</t>
  </si>
  <si>
    <t>公务接待费</t>
  </si>
  <si>
    <t>因公出国（境）费用</t>
  </si>
  <si>
    <t>公务用车运行维护费</t>
  </si>
  <si>
    <t>维修（护）费</t>
  </si>
  <si>
    <t>其他商品和服务支出</t>
  </si>
  <si>
    <t>三、机关资本性支出（一）</t>
  </si>
  <si>
    <t>房屋建筑物购建</t>
  </si>
  <si>
    <t>基础设施建设</t>
  </si>
  <si>
    <t>公务用车购置</t>
  </si>
  <si>
    <t>土地征迁补偿和安置支出</t>
  </si>
  <si>
    <t>设备购置</t>
  </si>
  <si>
    <t>大型修缮</t>
  </si>
  <si>
    <t>其他资本性支出</t>
  </si>
  <si>
    <t>四、机关资本性支出（二）</t>
  </si>
  <si>
    <t>五、对事业单位经常性补助</t>
  </si>
  <si>
    <t>工资福利支出</t>
  </si>
  <si>
    <t>商品和服务支出</t>
  </si>
  <si>
    <t>其他对事业单位补助</t>
  </si>
  <si>
    <t>六、对事业单位资本性补助</t>
  </si>
  <si>
    <t>资本性支出（一）</t>
  </si>
  <si>
    <t>资本性支出（二）</t>
  </si>
  <si>
    <t>七、对企业补助</t>
  </si>
  <si>
    <t>费用补贴</t>
  </si>
  <si>
    <t>利息补贴</t>
  </si>
  <si>
    <t>其他对企业补助</t>
  </si>
  <si>
    <t>八、对企业资本性支出</t>
  </si>
  <si>
    <t>对企业资本性支出（一）</t>
  </si>
  <si>
    <t>对企业资本性支出（二）</t>
  </si>
  <si>
    <t>九、对个人和家庭的补助</t>
  </si>
  <si>
    <t>社会福利和救助</t>
  </si>
  <si>
    <t>助学金</t>
  </si>
  <si>
    <t>个人农业生产补贴</t>
  </si>
  <si>
    <t>离退休费</t>
  </si>
  <si>
    <t>其他对个人和家庭补助</t>
  </si>
  <si>
    <t>注：1.本表按照新的“政府预算支出经济分类科目” 将县本级基本支出细化到款级科目。 
    2.本表的本级基本支出合计数与表15的本级基本支出合计数相等。</t>
  </si>
  <si>
    <t>表17</t>
  </si>
  <si>
    <t>2025年县级一般公共预算转移支付收支预算表</t>
  </si>
  <si>
    <t>补助乡镇支出</t>
  </si>
  <si>
    <t xml:space="preserve">   1.所得税基数返还收入 </t>
  </si>
  <si>
    <t xml:space="preserve">   2.增值税税收返还收入</t>
  </si>
  <si>
    <t xml:space="preserve">   3.消费税税收返还收入</t>
  </si>
  <si>
    <t xml:space="preserve">   4.体制补助收入</t>
  </si>
  <si>
    <t xml:space="preserve">   5.均衡性转移支付收入 </t>
  </si>
  <si>
    <t xml:space="preserve">   6.县级基本财力保障机制奖补资金收入 </t>
  </si>
  <si>
    <t xml:space="preserve">   7.结算补助收入 </t>
  </si>
  <si>
    <t xml:space="preserve">   8.资源枯竭型城市转移支付补助收入 </t>
  </si>
  <si>
    <t xml:space="preserve">   9.产粮（油）大县奖励资金收入</t>
  </si>
  <si>
    <t xml:space="preserve">   9.重点生态功能区转移支付收入 </t>
  </si>
  <si>
    <t xml:space="preserve">   10.固定数额补助收入 </t>
  </si>
  <si>
    <t xml:space="preserve">   11.巩固脱贫攻坚成果衔接乡村振兴转移支付收入 </t>
  </si>
  <si>
    <t xml:space="preserve">   12.公共安全共同财政事权转移支付收入 </t>
  </si>
  <si>
    <t xml:space="preserve">   13.教育共同财政事权转移支付收入 </t>
  </si>
  <si>
    <t xml:space="preserve">   14.科学技术共同财政事权转移支付收入 </t>
  </si>
  <si>
    <t xml:space="preserve">   15.文化旅游体育与传媒共同财政事权转移支付收入 </t>
  </si>
  <si>
    <t xml:space="preserve">   16.社会保障和就业共同财政事权转移支付收入 </t>
  </si>
  <si>
    <t xml:space="preserve">   17.医疗卫生共同财政事权转移支付收入 </t>
  </si>
  <si>
    <t xml:space="preserve">   18.节能环保共同财政事权转移支付收入 </t>
  </si>
  <si>
    <t xml:space="preserve">   19.农林水共同财政事权转移支付收入 </t>
  </si>
  <si>
    <t xml:space="preserve">   20.交通运输共同财政事权转移支付收入 </t>
  </si>
  <si>
    <t xml:space="preserve">   21.住房保障共同财政事权转移支付收入 </t>
  </si>
  <si>
    <t xml:space="preserve">   22.灾害防治</t>
  </si>
  <si>
    <t xml:space="preserve">   23.其他一般性转移支付收入 </t>
  </si>
  <si>
    <t xml:space="preserve">   1.一般公共服务</t>
  </si>
  <si>
    <t xml:space="preserve">   文化旅游体育与传媒</t>
  </si>
  <si>
    <t xml:space="preserve">   医疗健康</t>
  </si>
  <si>
    <t xml:space="preserve">   资源勘探信息等</t>
  </si>
  <si>
    <t>注：本表详细反映2025年一般公共预算转移支付收入和转移支付支出情况。</t>
  </si>
  <si>
    <t>表18</t>
  </si>
  <si>
    <t>2025年县级一般公共预算转移支付支出预算表</t>
  </si>
  <si>
    <t xml:space="preserve">      （分地区）</t>
  </si>
  <si>
    <t>表19</t>
  </si>
  <si>
    <t>2025年全县政府性基金预算收支预算表</t>
  </si>
  <si>
    <t>2024执行</t>
  </si>
  <si>
    <t>增幅</t>
  </si>
  <si>
    <t xml:space="preserve">  1.文化旅游体育与传媒支出</t>
  </si>
  <si>
    <t xml:space="preserve">  5.资源勘探工业信息等支出</t>
  </si>
  <si>
    <t xml:space="preserve">  6.专项债务收益对应项目专项收入</t>
  </si>
  <si>
    <t xml:space="preserve">  6.住房保障支出</t>
  </si>
  <si>
    <t xml:space="preserve">  7.其他支出</t>
  </si>
  <si>
    <t xml:space="preserve">  8.债务付息支出</t>
  </si>
  <si>
    <t xml:space="preserve">  9.债务发行费用支出</t>
  </si>
  <si>
    <t>表20</t>
  </si>
  <si>
    <t>2025年全县政府性基金预算本级支出预算表</t>
  </si>
  <si>
    <t xml:space="preserve">    旅游发展基金支出</t>
  </si>
  <si>
    <t xml:space="preserve">     地方旅游开发项目补助</t>
  </si>
  <si>
    <t xml:space="preserve">      城市建设支出</t>
  </si>
  <si>
    <t xml:space="preserve"> 交通运输支出</t>
  </si>
  <si>
    <t xml:space="preserve">     公路水路运输</t>
  </si>
  <si>
    <t xml:space="preserve"> 资源勘探工业信息等支出</t>
  </si>
  <si>
    <t xml:space="preserve">     制造业</t>
  </si>
  <si>
    <t xml:space="preserve"> 住房保障支出</t>
  </si>
  <si>
    <t xml:space="preserve">     其他住房保障支出</t>
  </si>
  <si>
    <t>表21</t>
  </si>
  <si>
    <t>2025年全县政府性基金预算转移支付收支预算表</t>
  </si>
  <si>
    <t>收       入</t>
  </si>
  <si>
    <t xml:space="preserve">  旅游发展基金</t>
  </si>
  <si>
    <t xml:space="preserve">  小型水库移民后期扶持基金支出</t>
  </si>
  <si>
    <t>注：本表详细反映2025年政府性基金预算转移支付收入和转移支付支出情况。</t>
  </si>
  <si>
    <t>表22</t>
  </si>
  <si>
    <t>2025年全县国有资本经营预算收支预算表</t>
  </si>
  <si>
    <t>2024年执行</t>
  </si>
  <si>
    <t>2025年预算数</t>
  </si>
  <si>
    <t>一、社会保障和就业支出</t>
  </si>
  <si>
    <t>二、国有资本经营预算支出</t>
  </si>
  <si>
    <t>　 解决历史遗留问题及改革成本支出</t>
  </si>
  <si>
    <t>　 国有企业资本金注入</t>
  </si>
  <si>
    <t xml:space="preserve"> 　国有企业政策性补贴</t>
  </si>
  <si>
    <t xml:space="preserve"> 　金融国有资本经营预算支出</t>
  </si>
  <si>
    <t xml:space="preserve"> 　其他国有资本经营预算支出</t>
  </si>
  <si>
    <t>表23</t>
  </si>
  <si>
    <t>云阳县2024年地方政府债务限额及余额情况表</t>
  </si>
  <si>
    <t>2024年债务限额</t>
  </si>
  <si>
    <t>2024年债务余额</t>
  </si>
  <si>
    <t>一般债务</t>
  </si>
  <si>
    <t>专项债务</t>
  </si>
  <si>
    <t>A=B+C</t>
  </si>
  <si>
    <t>B</t>
  </si>
  <si>
    <t>C</t>
  </si>
  <si>
    <t>D=E+F</t>
  </si>
  <si>
    <t>E</t>
  </si>
  <si>
    <t>F</t>
  </si>
  <si>
    <t>注：1.本表反映上一年度本地区、本级及所属地区政府债务限额及余额。
    2.本表由县级以上地方各级财政部门在本级人民代表大会批准预算后二十日内公开。</t>
  </si>
  <si>
    <t>表24</t>
  </si>
  <si>
    <t>云阳县2023年和2024年地方政府一般债务余额情况表</t>
  </si>
  <si>
    <t>项      目</t>
  </si>
  <si>
    <t>一、2023年末地方政府一般债务余额实际数</t>
  </si>
  <si>
    <t>二、2024年末地方政府一般债务限额</t>
  </si>
  <si>
    <t>三、2024年地方政府一般债务发行额</t>
  </si>
  <si>
    <t xml:space="preserve">    其中：中央转贷地方的国际金融组织和外国政府贷款</t>
  </si>
  <si>
    <t xml:space="preserve">          2024年地方政府一般债券发行额</t>
  </si>
  <si>
    <t>四、2024年地方政府一般债务还本支出</t>
  </si>
  <si>
    <t>五、2024年末地方政府一般债务余额执行数</t>
  </si>
  <si>
    <t>六、2025年地方财政赤字</t>
  </si>
  <si>
    <t>七、2025年地方政府一般债务限额</t>
  </si>
  <si>
    <t>注：1.本表反映本地区上两年度一般债务余额，上一年度一般债务限额、发行额、还本支出及余额，本年度财政赤字及一般债务限额。
    2.本表由县级以上地方各级财政部门在本级人民代表大会批准预算后二十日内公开。</t>
  </si>
  <si>
    <t>表25</t>
  </si>
  <si>
    <t>云阳县2023年和2024年地方政府专项债务余额情况表</t>
  </si>
  <si>
    <t>一、2023年末地方政府专项债务余额实际数</t>
  </si>
  <si>
    <t>二、2024年末地方政府专项债务限额</t>
  </si>
  <si>
    <t>三、2024年地方政府专项债务发行额</t>
  </si>
  <si>
    <t>四、2024年地方政府专项债务还本支出</t>
  </si>
  <si>
    <t>五、2024年末地方政府专项债务余额执行数</t>
  </si>
  <si>
    <t>六、2025年地方政府专项债务新增限额</t>
  </si>
  <si>
    <t>七、2025年末地方政府专项债务限额</t>
  </si>
  <si>
    <t>注：1.本表反映本地区上两年度专项债务余额，上一年度专项债务限额、发行额、还本额及余额，本年度专项债务新增限额及限额。
    2.本表由县级以上地方各级财政部门在本级人民代表大会批准预算后二十日内公开。</t>
  </si>
  <si>
    <t>表26</t>
  </si>
  <si>
    <t>云阳县地方政府债券发行及还本付息情况表</t>
  </si>
  <si>
    <t>公式</t>
  </si>
  <si>
    <t>本地区</t>
  </si>
  <si>
    <t>本级</t>
  </si>
  <si>
    <t>一、2024年发行执行数</t>
  </si>
  <si>
    <t>A=B+D</t>
  </si>
  <si>
    <t>（一）一般债券</t>
  </si>
  <si>
    <t xml:space="preserve">   其中：再融资债券</t>
  </si>
  <si>
    <t>（二）专项债券</t>
  </si>
  <si>
    <t>D</t>
  </si>
  <si>
    <t>二、2024年还本支出执行数</t>
  </si>
  <si>
    <t>F=G+H</t>
  </si>
  <si>
    <t>G</t>
  </si>
  <si>
    <t>H</t>
  </si>
  <si>
    <t>三、2024年付息支出执行数</t>
  </si>
  <si>
    <t>I=J+K</t>
  </si>
  <si>
    <t>J</t>
  </si>
  <si>
    <t>K</t>
  </si>
  <si>
    <t>四、2025年还本支出预算数</t>
  </si>
  <si>
    <t>L=M+O</t>
  </si>
  <si>
    <t>M</t>
  </si>
  <si>
    <t xml:space="preserve">   其中：再融资</t>
  </si>
  <si>
    <t xml:space="preserve">         财政预算安排 </t>
  </si>
  <si>
    <t>N</t>
  </si>
  <si>
    <t>O</t>
  </si>
  <si>
    <t xml:space="preserve">         财政预算安排</t>
  </si>
  <si>
    <t>P</t>
  </si>
  <si>
    <t>五、2025年付息支出预算数</t>
  </si>
  <si>
    <t>Q=R+S</t>
  </si>
  <si>
    <t>R</t>
  </si>
  <si>
    <t>S</t>
  </si>
  <si>
    <t>注：1.本表反映本地区上一年度地方政府债券（含再融资债券）发行及还本付息支出预计执行数、本年度地方政府债券还本付息预算数等。
    2.本表由县级以上地方各级财政部门在本级人民代表大会批准预算后二十日内公开。</t>
  </si>
  <si>
    <t>表27</t>
  </si>
  <si>
    <t>云阳县2025年地方政府债务限额提前下达情况表</t>
  </si>
  <si>
    <t>下级</t>
  </si>
  <si>
    <t>一：2024年地方政府债务限额</t>
  </si>
  <si>
    <t>其中： 一般债务限额</t>
  </si>
  <si>
    <t xml:space="preserve">       专项债务限额</t>
  </si>
  <si>
    <t>二：提前下达的2025年地方政府债务限额</t>
  </si>
  <si>
    <t>注：本表反映本地区及本级预算中列示提前下达的新增地方政府债务限额情况，由县级以上地方各级财政部门在本级人民代表大会批准预算后二十日内公开。</t>
  </si>
</sst>
</file>

<file path=xl/styles.xml><?xml version="1.0" encoding="utf-8"?>
<styleSheet xmlns="http://schemas.openxmlformats.org/spreadsheetml/2006/main">
  <numFmts count="1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_);[Red]\(0\)"/>
    <numFmt numFmtId="177" formatCode="#,##0_);[Red]\(#,##0\)"/>
    <numFmt numFmtId="178" formatCode="General;General;&quot;-&quot;"/>
    <numFmt numFmtId="179" formatCode="0;[Red]0"/>
    <numFmt numFmtId="180" formatCode="0.00_);[Red]\(0.00\)"/>
    <numFmt numFmtId="181" formatCode="0.0_ "/>
    <numFmt numFmtId="182" formatCode="0_ "/>
    <numFmt numFmtId="183" formatCode="0.00_ "/>
    <numFmt numFmtId="184" formatCode="#,##0.0_ "/>
    <numFmt numFmtId="185" formatCode="#,##0_ "/>
    <numFmt numFmtId="186" formatCode="0_);\(0\)"/>
  </numFmts>
  <fonts count="72">
    <font>
      <sz val="11"/>
      <color theme="1"/>
      <name val="宋体"/>
      <charset val="134"/>
      <scheme val="minor"/>
    </font>
    <font>
      <sz val="11"/>
      <color indexed="8"/>
      <name val="宋体"/>
      <charset val="134"/>
    </font>
    <font>
      <sz val="19"/>
      <color indexed="8"/>
      <name val="方正小标宋_GBK"/>
      <charset val="134"/>
    </font>
    <font>
      <sz val="11"/>
      <color indexed="8"/>
      <name val="方正黑体_GBK"/>
      <charset val="134"/>
    </font>
    <font>
      <sz val="10"/>
      <color indexed="8"/>
      <name val="宋体"/>
      <charset val="134"/>
      <scheme val="minor"/>
    </font>
    <font>
      <sz val="11"/>
      <name val="宋体"/>
      <charset val="134"/>
    </font>
    <font>
      <sz val="19"/>
      <name val="方正小标宋_GBK"/>
      <charset val="134"/>
    </font>
    <font>
      <sz val="11"/>
      <name val="方正黑体_GBK"/>
      <charset val="134"/>
    </font>
    <font>
      <sz val="10"/>
      <name val="SimSun"/>
      <charset val="134"/>
    </font>
    <font>
      <sz val="10"/>
      <name val="宋体"/>
      <charset val="134"/>
      <scheme val="minor"/>
    </font>
    <font>
      <sz val="11"/>
      <color theme="1"/>
      <name val="宋体"/>
      <charset val="134"/>
    </font>
    <font>
      <sz val="11"/>
      <color theme="1"/>
      <name val="方正黑体_GBK"/>
      <charset val="134"/>
    </font>
    <font>
      <sz val="10"/>
      <color theme="1"/>
      <name val="宋体"/>
      <charset val="134"/>
      <scheme val="minor"/>
    </font>
    <font>
      <sz val="10"/>
      <name val="方正黑体_GBK"/>
      <charset val="134"/>
    </font>
    <font>
      <sz val="19"/>
      <name val="宋体"/>
      <charset val="134"/>
      <scheme val="minor"/>
    </font>
    <font>
      <sz val="11"/>
      <name val="宋体"/>
      <charset val="134"/>
      <scheme val="minor"/>
    </font>
    <font>
      <b/>
      <sz val="10"/>
      <name val="宋体"/>
      <charset val="134"/>
      <scheme val="minor"/>
    </font>
    <font>
      <sz val="19"/>
      <name val="仿宋_GB2312"/>
      <charset val="134"/>
    </font>
    <font>
      <sz val="10"/>
      <name val="仿宋_GB2312"/>
      <charset val="134"/>
    </font>
    <font>
      <sz val="19"/>
      <color theme="1"/>
      <name val="方正小标宋_GBK"/>
      <charset val="134"/>
    </font>
    <font>
      <sz val="10"/>
      <color theme="1"/>
      <name val="黑体"/>
      <charset val="134"/>
    </font>
    <font>
      <sz val="10"/>
      <name val="宋体"/>
      <charset val="134"/>
    </font>
    <font>
      <b/>
      <sz val="10"/>
      <name val="宋体"/>
      <charset val="134"/>
    </font>
    <font>
      <sz val="19"/>
      <color theme="1"/>
      <name val="宋体"/>
      <charset val="134"/>
      <scheme val="minor"/>
    </font>
    <font>
      <b/>
      <sz val="10"/>
      <color theme="1"/>
      <name val="宋体"/>
      <charset val="134"/>
      <scheme val="minor"/>
    </font>
    <font>
      <sz val="11"/>
      <color rgb="FF000000"/>
      <name val="方正黑体_GBK"/>
      <charset val="134"/>
    </font>
    <font>
      <b/>
      <sz val="10"/>
      <color rgb="FF000000"/>
      <name val="宋体"/>
      <charset val="134"/>
    </font>
    <font>
      <sz val="10"/>
      <color rgb="FF000000"/>
      <name val="方正黑体_GBK"/>
      <charset val="134"/>
    </font>
    <font>
      <sz val="10"/>
      <color rgb="FF000000"/>
      <name val="宋体"/>
      <charset val="134"/>
    </font>
    <font>
      <sz val="10"/>
      <color rgb="FF000000"/>
      <name val="宋体"/>
      <charset val="134"/>
      <scheme val="minor"/>
    </font>
    <font>
      <sz val="10"/>
      <color theme="1"/>
      <name val="Calibri"/>
      <charset val="134"/>
    </font>
    <font>
      <sz val="19"/>
      <name val="黑体"/>
      <charset val="134"/>
    </font>
    <font>
      <sz val="12"/>
      <name val="宋体"/>
      <charset val="134"/>
    </font>
    <font>
      <sz val="19"/>
      <name val="Arial"/>
      <charset val="134"/>
    </font>
    <font>
      <sz val="11"/>
      <name val="Arial"/>
      <charset val="134"/>
    </font>
    <font>
      <sz val="10"/>
      <name val="Arial"/>
      <charset val="134"/>
    </font>
    <font>
      <sz val="11"/>
      <name val="黑体"/>
      <charset val="134"/>
    </font>
    <font>
      <sz val="10"/>
      <name val="黑体"/>
      <charset val="134"/>
    </font>
    <font>
      <sz val="10"/>
      <color indexed="8"/>
      <name val="方正黑体_GBK"/>
      <charset val="134"/>
    </font>
    <font>
      <b/>
      <sz val="10"/>
      <name val="方正黑体_GBK"/>
      <charset val="134"/>
    </font>
    <font>
      <b/>
      <sz val="10"/>
      <color indexed="8"/>
      <name val="宋体"/>
      <charset val="134"/>
      <scheme val="minor"/>
    </font>
    <font>
      <b/>
      <sz val="11"/>
      <name val="方正黑体_GBK"/>
      <charset val="134"/>
    </font>
    <font>
      <b/>
      <sz val="10"/>
      <color theme="1"/>
      <name val="方正黑体_GBK"/>
      <charset val="134"/>
    </font>
    <font>
      <b/>
      <sz val="10"/>
      <color theme="1"/>
      <name val="宋体"/>
      <charset val="134"/>
      <scheme val="major"/>
    </font>
    <font>
      <sz val="10"/>
      <color theme="1"/>
      <name val="宋体"/>
      <charset val="134"/>
      <scheme val="major"/>
    </font>
    <font>
      <sz val="26"/>
      <color indexed="8"/>
      <name val="方正大黑简体"/>
      <charset val="134"/>
    </font>
    <font>
      <sz val="14"/>
      <name val="宋体"/>
      <charset val="134"/>
    </font>
    <font>
      <sz val="12"/>
      <color theme="1"/>
      <name val="方正楷体_GBK"/>
      <charset val="134"/>
    </font>
    <font>
      <sz val="28"/>
      <color indexed="8"/>
      <name val="方正黑体_GBK"/>
      <charset val="134"/>
    </font>
    <font>
      <sz val="20"/>
      <color theme="1"/>
      <name val="方正楷体_GBK"/>
      <charset val="134"/>
    </font>
    <font>
      <b/>
      <sz val="18"/>
      <color indexed="8"/>
      <name val="方正仿宋_GBK"/>
      <charset val="134"/>
    </font>
    <font>
      <b/>
      <sz val="14"/>
      <color indexed="8"/>
      <name val="方正仿宋_GBK"/>
      <charset val="134"/>
    </font>
    <font>
      <b/>
      <sz val="11"/>
      <color rgb="FFFA7D00"/>
      <name val="宋体"/>
      <charset val="0"/>
      <scheme val="minor"/>
    </font>
    <font>
      <b/>
      <sz val="18"/>
      <color theme="3"/>
      <name val="宋体"/>
      <charset val="134"/>
      <scheme val="minor"/>
    </font>
    <font>
      <b/>
      <sz val="11"/>
      <color theme="3"/>
      <name val="宋体"/>
      <charset val="134"/>
      <scheme val="minor"/>
    </font>
    <font>
      <u/>
      <sz val="11"/>
      <color rgb="FF800080"/>
      <name val="宋体"/>
      <charset val="0"/>
      <scheme val="minor"/>
    </font>
    <font>
      <b/>
      <sz val="11"/>
      <color rgb="FF3F3F3F"/>
      <name val="宋体"/>
      <charset val="0"/>
      <scheme val="minor"/>
    </font>
    <font>
      <sz val="11"/>
      <color rgb="FFFF0000"/>
      <name val="宋体"/>
      <charset val="0"/>
      <scheme val="minor"/>
    </font>
    <font>
      <sz val="11"/>
      <color rgb="FF3F3F76"/>
      <name val="宋体"/>
      <charset val="0"/>
      <scheme val="minor"/>
    </font>
    <font>
      <sz val="11"/>
      <color rgb="FFFA7D00"/>
      <name val="宋体"/>
      <charset val="0"/>
      <scheme val="minor"/>
    </font>
    <font>
      <b/>
      <sz val="15"/>
      <color theme="3"/>
      <name val="宋体"/>
      <charset val="134"/>
      <scheme val="minor"/>
    </font>
    <font>
      <b/>
      <sz val="11"/>
      <color rgb="FFFFFFFF"/>
      <name val="宋体"/>
      <charset val="0"/>
      <scheme val="minor"/>
    </font>
    <font>
      <i/>
      <sz val="11"/>
      <color rgb="FF7F7F7F"/>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sz val="11"/>
      <color rgb="FF006100"/>
      <name val="宋体"/>
      <charset val="0"/>
      <scheme val="minor"/>
    </font>
    <font>
      <u/>
      <sz val="11"/>
      <color rgb="FF0000FF"/>
      <name val="宋体"/>
      <charset val="0"/>
      <scheme val="minor"/>
    </font>
    <font>
      <sz val="11"/>
      <color indexed="8"/>
      <name val="宋体"/>
      <charset val="134"/>
      <scheme val="minor"/>
    </font>
    <font>
      <b/>
      <sz val="11"/>
      <color theme="1"/>
      <name val="宋体"/>
      <charset val="0"/>
      <scheme val="minor"/>
    </font>
    <font>
      <b/>
      <sz val="13"/>
      <color theme="3"/>
      <name val="宋体"/>
      <charset val="134"/>
      <scheme val="minor"/>
    </font>
    <font>
      <sz val="11"/>
      <color rgb="FF9C6500"/>
      <name val="宋体"/>
      <charset val="0"/>
      <scheme val="minor"/>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rgb="FFA5A5A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theme="8"/>
        <bgColor indexed="64"/>
      </patternFill>
    </fill>
    <fill>
      <patternFill patternType="solid">
        <fgColor theme="6"/>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s>
  <borders count="28">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medium">
        <color auto="1"/>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s>
  <cellStyleXfs count="70">
    <xf numFmtId="0" fontId="0" fillId="0" borderId="0">
      <alignment vertical="center"/>
    </xf>
    <xf numFmtId="42" fontId="0" fillId="0" borderId="0" applyFont="0" applyFill="0" applyBorder="0" applyAlignment="0" applyProtection="0">
      <alignment vertical="center"/>
    </xf>
    <xf numFmtId="0" fontId="63" fillId="11" borderId="0" applyNumberFormat="0" applyBorder="0" applyAlignment="0" applyProtection="0">
      <alignment vertical="center"/>
    </xf>
    <xf numFmtId="0" fontId="58" fillId="6" borderId="2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3" fillId="9" borderId="0" applyNumberFormat="0" applyBorder="0" applyAlignment="0" applyProtection="0">
      <alignment vertical="center"/>
    </xf>
    <xf numFmtId="0" fontId="64" fillId="12" borderId="0" applyNumberFormat="0" applyBorder="0" applyAlignment="0" applyProtection="0">
      <alignment vertical="center"/>
    </xf>
    <xf numFmtId="43" fontId="0" fillId="0" borderId="0" applyFont="0" applyFill="0" applyBorder="0" applyAlignment="0" applyProtection="0">
      <alignment vertical="center"/>
    </xf>
    <xf numFmtId="0" fontId="65" fillId="14" borderId="0" applyNumberFormat="0" applyBorder="0" applyAlignment="0" applyProtection="0">
      <alignment vertical="center"/>
    </xf>
    <xf numFmtId="0" fontId="67" fillId="0" borderId="0" applyNumberFormat="0" applyFill="0" applyBorder="0" applyAlignment="0" applyProtection="0">
      <alignment vertical="center"/>
    </xf>
    <xf numFmtId="9" fontId="0" fillId="0" borderId="0" applyFont="0" applyFill="0" applyBorder="0" applyAlignment="0" applyProtection="0">
      <alignment vertical="center"/>
    </xf>
    <xf numFmtId="0" fontId="55" fillId="0" borderId="0" applyNumberFormat="0" applyFill="0" applyBorder="0" applyAlignment="0" applyProtection="0">
      <alignment vertical="center"/>
    </xf>
    <xf numFmtId="0" fontId="0" fillId="5" borderId="22" applyNumberFormat="0" applyFont="0" applyAlignment="0" applyProtection="0">
      <alignment vertical="center"/>
    </xf>
    <xf numFmtId="0" fontId="68" fillId="0" borderId="0">
      <alignment vertical="center"/>
    </xf>
    <xf numFmtId="0" fontId="65" fillId="20" borderId="0" applyNumberFormat="0" applyBorder="0" applyAlignment="0" applyProtection="0">
      <alignment vertical="center"/>
    </xf>
    <xf numFmtId="0" fontId="54"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0" fillId="0" borderId="0">
      <alignment vertical="center"/>
    </xf>
    <xf numFmtId="0" fontId="62" fillId="0" borderId="0" applyNumberFormat="0" applyFill="0" applyBorder="0" applyAlignment="0" applyProtection="0">
      <alignment vertical="center"/>
    </xf>
    <xf numFmtId="0" fontId="60" fillId="0" borderId="24" applyNumberFormat="0" applyFill="0" applyAlignment="0" applyProtection="0">
      <alignment vertical="center"/>
    </xf>
    <xf numFmtId="0" fontId="35" fillId="0" borderId="0"/>
    <xf numFmtId="0" fontId="70" fillId="0" borderId="24" applyNumberFormat="0" applyFill="0" applyAlignment="0" applyProtection="0">
      <alignment vertical="center"/>
    </xf>
    <xf numFmtId="0" fontId="65" fillId="21" borderId="0" applyNumberFormat="0" applyBorder="0" applyAlignment="0" applyProtection="0">
      <alignment vertical="center"/>
    </xf>
    <xf numFmtId="0" fontId="54" fillId="0" borderId="26" applyNumberFormat="0" applyFill="0" applyAlignment="0" applyProtection="0">
      <alignment vertical="center"/>
    </xf>
    <xf numFmtId="0" fontId="65" fillId="19" borderId="0" applyNumberFormat="0" applyBorder="0" applyAlignment="0" applyProtection="0">
      <alignment vertical="center"/>
    </xf>
    <xf numFmtId="0" fontId="56" fillId="4" borderId="21" applyNumberFormat="0" applyAlignment="0" applyProtection="0">
      <alignment vertical="center"/>
    </xf>
    <xf numFmtId="0" fontId="52" fillId="4" borderId="20" applyNumberFormat="0" applyAlignment="0" applyProtection="0">
      <alignment vertical="center"/>
    </xf>
    <xf numFmtId="0" fontId="61" fillId="7" borderId="25" applyNumberFormat="0" applyAlignment="0" applyProtection="0">
      <alignment vertical="center"/>
    </xf>
    <xf numFmtId="0" fontId="63" fillId="24" borderId="0" applyNumberFormat="0" applyBorder="0" applyAlignment="0" applyProtection="0">
      <alignment vertical="center"/>
    </xf>
    <xf numFmtId="0" fontId="65" fillId="27" borderId="0" applyNumberFormat="0" applyBorder="0" applyAlignment="0" applyProtection="0">
      <alignment vertical="center"/>
    </xf>
    <xf numFmtId="0" fontId="59" fillId="0" borderId="23" applyNumberFormat="0" applyFill="0" applyAlignment="0" applyProtection="0">
      <alignment vertical="center"/>
    </xf>
    <xf numFmtId="0" fontId="69" fillId="0" borderId="27" applyNumberFormat="0" applyFill="0" applyAlignment="0" applyProtection="0">
      <alignment vertical="center"/>
    </xf>
    <xf numFmtId="0" fontId="66" fillId="15" borderId="0" applyNumberFormat="0" applyBorder="0" applyAlignment="0" applyProtection="0">
      <alignment vertical="center"/>
    </xf>
    <xf numFmtId="0" fontId="71" fillId="28" borderId="0" applyNumberFormat="0" applyBorder="0" applyAlignment="0" applyProtection="0">
      <alignment vertical="center"/>
    </xf>
    <xf numFmtId="0" fontId="63" fillId="10" borderId="0" applyNumberFormat="0" applyBorder="0" applyAlignment="0" applyProtection="0">
      <alignment vertical="center"/>
    </xf>
    <xf numFmtId="0" fontId="65" fillId="29" borderId="0" applyNumberFormat="0" applyBorder="0" applyAlignment="0" applyProtection="0">
      <alignment vertical="center"/>
    </xf>
    <xf numFmtId="0" fontId="63" fillId="30" borderId="0" applyNumberFormat="0" applyBorder="0" applyAlignment="0" applyProtection="0">
      <alignment vertical="center"/>
    </xf>
    <xf numFmtId="0" fontId="63" fillId="31" borderId="0" applyNumberFormat="0" applyBorder="0" applyAlignment="0" applyProtection="0">
      <alignment vertical="center"/>
    </xf>
    <xf numFmtId="0" fontId="63" fillId="23" borderId="0" applyNumberFormat="0" applyBorder="0" applyAlignment="0" applyProtection="0">
      <alignment vertical="center"/>
    </xf>
    <xf numFmtId="0" fontId="63" fillId="34" borderId="0" applyNumberFormat="0" applyBorder="0" applyAlignment="0" applyProtection="0">
      <alignment vertical="center"/>
    </xf>
    <xf numFmtId="0" fontId="65" fillId="17" borderId="0" applyNumberFormat="0" applyBorder="0" applyAlignment="0" applyProtection="0">
      <alignment vertical="center"/>
    </xf>
    <xf numFmtId="41" fontId="32" fillId="0" borderId="0" applyFont="0" applyFill="0" applyBorder="0" applyAlignment="0" applyProtection="0"/>
    <xf numFmtId="0" fontId="65" fillId="26" borderId="0" applyNumberFormat="0" applyBorder="0" applyAlignment="0" applyProtection="0">
      <alignment vertical="center"/>
    </xf>
    <xf numFmtId="41" fontId="1" fillId="0" borderId="0" applyFont="0" applyFill="0" applyBorder="0" applyAlignment="0" applyProtection="0">
      <alignment vertical="center"/>
    </xf>
    <xf numFmtId="0" fontId="32" fillId="0" borderId="0">
      <alignment vertical="center"/>
    </xf>
    <xf numFmtId="0" fontId="63" fillId="22" borderId="0" applyNumberFormat="0" applyBorder="0" applyAlignment="0" applyProtection="0">
      <alignment vertical="center"/>
    </xf>
    <xf numFmtId="0" fontId="63" fillId="33" borderId="0" applyNumberFormat="0" applyBorder="0" applyAlignment="0" applyProtection="0">
      <alignment vertical="center"/>
    </xf>
    <xf numFmtId="0" fontId="65" fillId="16" borderId="0" applyNumberFormat="0" applyBorder="0" applyAlignment="0" applyProtection="0">
      <alignment vertical="center"/>
    </xf>
    <xf numFmtId="0" fontId="0" fillId="0" borderId="0">
      <alignment vertical="center"/>
    </xf>
    <xf numFmtId="0" fontId="63" fillId="8" borderId="0" applyNumberFormat="0" applyBorder="0" applyAlignment="0" applyProtection="0">
      <alignment vertical="center"/>
    </xf>
    <xf numFmtId="0" fontId="65" fillId="13" borderId="0" applyNumberFormat="0" applyBorder="0" applyAlignment="0" applyProtection="0">
      <alignment vertical="center"/>
    </xf>
    <xf numFmtId="0" fontId="0" fillId="0" borderId="0">
      <alignment vertical="center"/>
    </xf>
    <xf numFmtId="0" fontId="65" fillId="25" borderId="0" applyNumberFormat="0" applyBorder="0" applyAlignment="0" applyProtection="0">
      <alignment vertical="center"/>
    </xf>
    <xf numFmtId="0" fontId="0" fillId="0" borderId="0">
      <alignment vertical="center"/>
    </xf>
    <xf numFmtId="0" fontId="63" fillId="32" borderId="0" applyNumberFormat="0" applyBorder="0" applyAlignment="0" applyProtection="0">
      <alignment vertical="center"/>
    </xf>
    <xf numFmtId="0" fontId="65" fillId="18" borderId="0" applyNumberFormat="0" applyBorder="0" applyAlignment="0" applyProtection="0">
      <alignment vertical="center"/>
    </xf>
    <xf numFmtId="0" fontId="0" fillId="0" borderId="0"/>
    <xf numFmtId="0" fontId="32" fillId="0" borderId="0"/>
    <xf numFmtId="0" fontId="32" fillId="0" borderId="0"/>
    <xf numFmtId="0" fontId="0" fillId="0" borderId="0">
      <alignment vertical="center"/>
    </xf>
    <xf numFmtId="0" fontId="32" fillId="0" borderId="0"/>
    <xf numFmtId="0" fontId="35" fillId="0" borderId="0"/>
    <xf numFmtId="0" fontId="32" fillId="0" borderId="0"/>
    <xf numFmtId="0" fontId="32" fillId="0" borderId="0"/>
    <xf numFmtId="0" fontId="0" fillId="0" borderId="0">
      <alignment vertical="center"/>
    </xf>
    <xf numFmtId="0" fontId="32" fillId="0" borderId="0"/>
    <xf numFmtId="43" fontId="1" fillId="0" borderId="0" applyFont="0" applyFill="0" applyBorder="0" applyAlignment="0" applyProtection="0">
      <alignment vertical="center"/>
    </xf>
    <xf numFmtId="43" fontId="32" fillId="0" borderId="0" applyFont="0" applyFill="0" applyBorder="0" applyAlignment="0" applyProtection="0"/>
  </cellStyleXfs>
  <cellXfs count="689">
    <xf numFmtId="0" fontId="0" fillId="0" borderId="0" xfId="0">
      <alignment vertical="center"/>
    </xf>
    <xf numFmtId="0" fontId="1" fillId="0" borderId="0" xfId="61" applyFont="1" applyAlignment="1">
      <alignment horizontal="left" vertical="top"/>
    </xf>
    <xf numFmtId="0" fontId="2" fillId="0" borderId="0" xfId="61" applyFont="1" applyAlignment="1">
      <alignment horizontal="center" vertical="center"/>
    </xf>
    <xf numFmtId="0" fontId="1" fillId="0" borderId="0" xfId="61" applyFont="1">
      <alignment vertical="center"/>
    </xf>
    <xf numFmtId="0" fontId="3" fillId="0" borderId="0" xfId="61" applyFont="1">
      <alignment vertical="center"/>
    </xf>
    <xf numFmtId="0" fontId="4" fillId="0" borderId="0" xfId="61" applyFont="1">
      <alignment vertical="center"/>
    </xf>
    <xf numFmtId="0" fontId="5" fillId="0" borderId="0" xfId="19" applyFont="1" applyBorder="1" applyAlignment="1">
      <alignment horizontal="left" vertical="top" wrapText="1"/>
    </xf>
    <xf numFmtId="0" fontId="1" fillId="0" borderId="0" xfId="19" applyFont="1" applyAlignment="1">
      <alignment horizontal="left" vertical="top"/>
    </xf>
    <xf numFmtId="0" fontId="6" fillId="0" borderId="0" xfId="19" applyFont="1" applyBorder="1" applyAlignment="1">
      <alignment horizontal="center" vertical="center" wrapText="1"/>
    </xf>
    <xf numFmtId="0" fontId="1" fillId="0" borderId="0" xfId="19" applyFont="1">
      <alignment vertical="center"/>
    </xf>
    <xf numFmtId="0" fontId="5" fillId="0" borderId="0" xfId="19" applyFont="1" applyBorder="1" applyAlignment="1">
      <alignment vertical="center" wrapText="1"/>
    </xf>
    <xf numFmtId="0" fontId="5" fillId="0" borderId="0" xfId="19" applyFont="1" applyBorder="1" applyAlignment="1">
      <alignment horizontal="right" vertical="center" wrapText="1"/>
    </xf>
    <xf numFmtId="0" fontId="7" fillId="0" borderId="1" xfId="19" applyFont="1" applyBorder="1" applyAlignment="1">
      <alignment horizontal="center" vertical="center" wrapText="1"/>
    </xf>
    <xf numFmtId="0" fontId="7" fillId="0" borderId="2" xfId="19" applyFont="1" applyBorder="1" applyAlignment="1">
      <alignment horizontal="center" vertical="center" wrapText="1"/>
    </xf>
    <xf numFmtId="0" fontId="7" fillId="0" borderId="3" xfId="19" applyFont="1" applyBorder="1" applyAlignment="1">
      <alignment horizontal="center" vertical="center" wrapText="1"/>
    </xf>
    <xf numFmtId="0" fontId="8" fillId="0" borderId="4" xfId="19" applyFont="1" applyBorder="1" applyAlignment="1">
      <alignment vertical="center" wrapText="1"/>
    </xf>
    <xf numFmtId="0" fontId="8" fillId="0" borderId="5" xfId="19" applyFont="1" applyBorder="1" applyAlignment="1">
      <alignment horizontal="center" vertical="center" wrapText="1"/>
    </xf>
    <xf numFmtId="0" fontId="8" fillId="0" borderId="6" xfId="19" applyFont="1" applyBorder="1" applyAlignment="1">
      <alignment horizontal="center" vertical="center" wrapText="1"/>
    </xf>
    <xf numFmtId="0" fontId="4" fillId="0" borderId="5" xfId="0" applyFont="1" applyBorder="1" applyAlignment="1">
      <alignment horizontal="center" vertical="center"/>
    </xf>
    <xf numFmtId="0" fontId="8" fillId="0" borderId="7" xfId="19" applyFont="1" applyBorder="1" applyAlignment="1">
      <alignment vertical="center" wrapText="1"/>
    </xf>
    <xf numFmtId="0" fontId="8" fillId="0" borderId="8" xfId="19" applyFont="1" applyBorder="1" applyAlignment="1">
      <alignment horizontal="center" vertical="center" wrapText="1"/>
    </xf>
    <xf numFmtId="0" fontId="8" fillId="0" borderId="9" xfId="19" applyFont="1" applyBorder="1" applyAlignment="1">
      <alignment horizontal="center" vertical="center" wrapText="1"/>
    </xf>
    <xf numFmtId="0" fontId="9" fillId="0" borderId="10" xfId="19" applyFont="1" applyBorder="1" applyAlignment="1">
      <alignment vertical="center" wrapText="1"/>
    </xf>
    <xf numFmtId="0" fontId="4" fillId="0" borderId="0" xfId="61" applyFont="1" applyFill="1">
      <alignment vertical="center"/>
    </xf>
    <xf numFmtId="0" fontId="1" fillId="0" borderId="0" xfId="0" applyFont="1" applyAlignment="1">
      <alignment horizontal="left" vertical="top"/>
    </xf>
    <xf numFmtId="0" fontId="2" fillId="0" borderId="0" xfId="0" applyFont="1" applyAlignment="1">
      <alignment horizontal="center"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0" fontId="5" fillId="0" borderId="0" xfId="0" applyFont="1" applyBorder="1" applyAlignment="1">
      <alignment horizontal="left" vertical="top" wrapText="1"/>
    </xf>
    <xf numFmtId="0" fontId="6" fillId="0" borderId="0" xfId="0" applyFont="1" applyBorder="1" applyAlignment="1">
      <alignment horizontal="center" vertical="center" wrapText="1"/>
    </xf>
    <xf numFmtId="0" fontId="5" fillId="0" borderId="0" xfId="0" applyFont="1" applyBorder="1" applyAlignment="1">
      <alignment horizontal="right"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8" fillId="0" borderId="4" xfId="0" applyFont="1" applyBorder="1" applyAlignment="1">
      <alignment horizontal="left"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8" fillId="0" borderId="7" xfId="0" applyFont="1" applyBorder="1" applyAlignment="1">
      <alignment horizontal="left" vertical="center" wrapText="1"/>
    </xf>
    <xf numFmtId="0" fontId="9" fillId="0" borderId="8" xfId="0" applyFont="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0" xfId="0" applyFont="1" applyBorder="1" applyAlignment="1">
      <alignment vertical="center" wrapText="1"/>
    </xf>
    <xf numFmtId="0" fontId="12" fillId="0" borderId="0" xfId="0" applyFont="1" applyFill="1">
      <alignment vertical="center"/>
    </xf>
    <xf numFmtId="0" fontId="5" fillId="0" borderId="0" xfId="0" applyFont="1" applyBorder="1" applyAlignment="1">
      <alignment vertical="center" wrapText="1"/>
    </xf>
    <xf numFmtId="0" fontId="8" fillId="0" borderId="4" xfId="0" applyFont="1" applyBorder="1" applyAlignment="1">
      <alignment vertical="center" wrapText="1"/>
    </xf>
    <xf numFmtId="176" fontId="9" fillId="0" borderId="5" xfId="0" applyNumberFormat="1" applyFont="1" applyBorder="1" applyAlignment="1">
      <alignment horizontal="center" vertical="center" wrapText="1"/>
    </xf>
    <xf numFmtId="176" fontId="9" fillId="0" borderId="6" xfId="0" applyNumberFormat="1" applyFont="1" applyBorder="1" applyAlignment="1">
      <alignment horizontal="center" vertical="center" wrapText="1"/>
    </xf>
    <xf numFmtId="180" fontId="9" fillId="0" borderId="5" xfId="0" applyNumberFormat="1" applyFont="1" applyBorder="1" applyAlignment="1">
      <alignment horizontal="center" vertical="center" wrapText="1"/>
    </xf>
    <xf numFmtId="180" fontId="9" fillId="0" borderId="6" xfId="0" applyNumberFormat="1" applyFont="1" applyBorder="1" applyAlignment="1">
      <alignment horizontal="center" vertical="center" wrapText="1"/>
    </xf>
    <xf numFmtId="0" fontId="8" fillId="0" borderId="7" xfId="0" applyFont="1" applyBorder="1" applyAlignment="1">
      <alignment vertical="center" wrapText="1"/>
    </xf>
    <xf numFmtId="180" fontId="9" fillId="0" borderId="8" xfId="0" applyNumberFormat="1" applyFont="1" applyBorder="1" applyAlignment="1">
      <alignment horizontal="center" vertical="center" wrapText="1"/>
    </xf>
    <xf numFmtId="180" fontId="9" fillId="0" borderId="9" xfId="0" applyNumberFormat="1" applyFont="1" applyBorder="1" applyAlignment="1">
      <alignment horizontal="center" vertical="center" wrapText="1"/>
    </xf>
    <xf numFmtId="176" fontId="8" fillId="0" borderId="5" xfId="0" applyNumberFormat="1" applyFont="1" applyBorder="1" applyAlignment="1">
      <alignment horizontal="center" vertical="center" wrapText="1"/>
    </xf>
    <xf numFmtId="176" fontId="8" fillId="0" borderId="6" xfId="0" applyNumberFormat="1" applyFont="1" applyBorder="1" applyAlignment="1">
      <alignment horizontal="center" vertical="center" wrapText="1"/>
    </xf>
    <xf numFmtId="180" fontId="12" fillId="0" borderId="0" xfId="0" applyNumberFormat="1" applyFont="1">
      <alignment vertical="center"/>
    </xf>
    <xf numFmtId="176" fontId="8" fillId="0" borderId="5" xfId="0" applyNumberFormat="1" applyFont="1" applyFill="1" applyBorder="1" applyAlignment="1">
      <alignment horizontal="center" vertical="center" wrapText="1"/>
    </xf>
    <xf numFmtId="176" fontId="8" fillId="0" borderId="6" xfId="0" applyNumberFormat="1" applyFont="1" applyFill="1" applyBorder="1" applyAlignment="1">
      <alignment horizontal="center" vertical="center" wrapText="1"/>
    </xf>
    <xf numFmtId="180" fontId="8" fillId="0" borderId="5" xfId="0" applyNumberFormat="1" applyFont="1" applyBorder="1" applyAlignment="1">
      <alignment horizontal="center" vertical="center" wrapText="1"/>
    </xf>
    <xf numFmtId="180" fontId="8" fillId="0" borderId="6" xfId="0" applyNumberFormat="1" applyFont="1" applyBorder="1" applyAlignment="1">
      <alignment horizontal="center" vertical="center" wrapText="1"/>
    </xf>
    <xf numFmtId="180" fontId="8" fillId="0" borderId="8" xfId="0" applyNumberFormat="1" applyFont="1" applyBorder="1" applyAlignment="1">
      <alignment horizontal="center" vertical="center" wrapText="1"/>
    </xf>
    <xf numFmtId="180" fontId="8" fillId="0" borderId="9" xfId="0" applyNumberFormat="1"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5" fillId="0" borderId="0" xfId="0" applyFont="1" applyFill="1" applyAlignment="1">
      <alignment horizontal="left" vertical="top"/>
    </xf>
    <xf numFmtId="0" fontId="14" fillId="0" borderId="0" xfId="0" applyFont="1" applyFill="1" applyAlignment="1">
      <alignment horizontal="center" vertical="center"/>
    </xf>
    <xf numFmtId="0" fontId="7" fillId="0" borderId="0" xfId="0" applyFont="1" applyFill="1" applyAlignment="1"/>
    <xf numFmtId="0" fontId="15" fillId="0" borderId="0" xfId="0" applyFont="1" applyFill="1" applyAlignment="1">
      <alignment vertical="center"/>
    </xf>
    <xf numFmtId="0" fontId="9" fillId="0" borderId="0" xfId="0" applyFont="1" applyFill="1" applyAlignment="1">
      <alignment vertical="center"/>
    </xf>
    <xf numFmtId="0" fontId="9" fillId="0" borderId="0" xfId="0" applyFont="1" applyFill="1" applyAlignment="1"/>
    <xf numFmtId="0" fontId="5" fillId="0" borderId="0" xfId="62" applyFont="1" applyFill="1" applyAlignment="1">
      <alignment horizontal="left" vertical="top"/>
    </xf>
    <xf numFmtId="176" fontId="5" fillId="0" borderId="0" xfId="50" applyNumberFormat="1" applyFont="1" applyFill="1" applyAlignment="1">
      <alignment horizontal="left" vertical="top"/>
    </xf>
    <xf numFmtId="177" fontId="5" fillId="0" borderId="0" xfId="50" applyNumberFormat="1" applyFont="1" applyFill="1" applyAlignment="1">
      <alignment horizontal="left" vertical="top"/>
    </xf>
    <xf numFmtId="0" fontId="6" fillId="0" borderId="0" xfId="50" applyFont="1" applyFill="1" applyAlignment="1">
      <alignment horizontal="center" vertical="center"/>
    </xf>
    <xf numFmtId="0" fontId="7" fillId="0" borderId="0" xfId="50" applyFont="1" applyFill="1" applyBorder="1">
      <alignment vertical="center"/>
    </xf>
    <xf numFmtId="176" fontId="7" fillId="0" borderId="0" xfId="50" applyNumberFormat="1" applyFont="1" applyFill="1" applyAlignment="1">
      <alignment horizontal="center" vertical="center"/>
    </xf>
    <xf numFmtId="177" fontId="7" fillId="0" borderId="0" xfId="50" applyNumberFormat="1" applyFont="1" applyFill="1" applyAlignment="1"/>
    <xf numFmtId="3" fontId="7" fillId="0" borderId="0" xfId="0" applyNumberFormat="1" applyFont="1" applyFill="1" applyBorder="1" applyAlignment="1" applyProtection="1">
      <alignment horizontal="right" vertical="center"/>
    </xf>
    <xf numFmtId="0" fontId="5" fillId="0" borderId="0" xfId="0" applyFont="1" applyFill="1" applyAlignment="1">
      <alignment horizontal="right" vertical="center"/>
    </xf>
    <xf numFmtId="0" fontId="7" fillId="0" borderId="1" xfId="62" applyFont="1" applyFill="1" applyBorder="1" applyAlignment="1">
      <alignment horizontal="center" vertical="center"/>
    </xf>
    <xf numFmtId="176" fontId="7" fillId="0" borderId="2" xfId="62" applyNumberFormat="1" applyFont="1" applyFill="1" applyBorder="1" applyAlignment="1">
      <alignment horizontal="center" vertical="center"/>
    </xf>
    <xf numFmtId="0" fontId="7" fillId="0" borderId="2" xfId="62" applyFont="1" applyFill="1" applyBorder="1" applyAlignment="1">
      <alignment horizontal="center" vertical="center"/>
    </xf>
    <xf numFmtId="176" fontId="7" fillId="0" borderId="3" xfId="62" applyNumberFormat="1" applyFont="1" applyFill="1" applyBorder="1" applyAlignment="1">
      <alignment horizontal="center" vertical="center"/>
    </xf>
    <xf numFmtId="0" fontId="13" fillId="0" borderId="4" xfId="62" applyFont="1" applyFill="1" applyBorder="1" applyAlignment="1">
      <alignment horizontal="center" vertical="center"/>
    </xf>
    <xf numFmtId="176" fontId="16" fillId="0" borderId="5" xfId="62" applyNumberFormat="1" applyFont="1" applyFill="1" applyBorder="1" applyAlignment="1">
      <alignment horizontal="center" vertical="center"/>
    </xf>
    <xf numFmtId="176" fontId="16" fillId="0" borderId="5" xfId="50" applyNumberFormat="1" applyFont="1" applyFill="1" applyBorder="1" applyAlignment="1">
      <alignment horizontal="center" vertical="center"/>
    </xf>
    <xf numFmtId="181" fontId="16" fillId="0" borderId="5" xfId="50" applyNumberFormat="1" applyFont="1" applyFill="1" applyBorder="1" applyAlignment="1">
      <alignment horizontal="center" vertical="center"/>
    </xf>
    <xf numFmtId="0" fontId="13" fillId="0" borderId="5" xfId="62" applyFont="1" applyFill="1" applyBorder="1" applyAlignment="1">
      <alignment horizontal="center" vertical="center"/>
    </xf>
    <xf numFmtId="181" fontId="16" fillId="0" borderId="6" xfId="50" applyNumberFormat="1" applyFont="1" applyFill="1" applyBorder="1" applyAlignment="1">
      <alignment horizontal="center" vertical="center"/>
    </xf>
    <xf numFmtId="0" fontId="13" fillId="0" borderId="4" xfId="50" applyFont="1" applyFill="1" applyBorder="1" applyAlignment="1">
      <alignment vertical="center"/>
    </xf>
    <xf numFmtId="177" fontId="13" fillId="0" borderId="5" xfId="50" applyNumberFormat="1" applyFont="1" applyFill="1" applyBorder="1" applyAlignment="1">
      <alignment vertical="center"/>
    </xf>
    <xf numFmtId="176" fontId="9" fillId="0" borderId="5" xfId="50" applyNumberFormat="1" applyFont="1" applyFill="1" applyBorder="1" applyAlignment="1">
      <alignment horizontal="center" vertical="center"/>
    </xf>
    <xf numFmtId="0" fontId="9" fillId="0" borderId="4" xfId="50" applyNumberFormat="1" applyFont="1" applyFill="1" applyBorder="1" applyAlignment="1">
      <alignment vertical="center" wrapText="1"/>
    </xf>
    <xf numFmtId="0" fontId="9" fillId="0" borderId="5" xfId="45" applyNumberFormat="1" applyFont="1" applyFill="1" applyBorder="1" applyAlignment="1">
      <alignment horizontal="center" vertical="center" wrapText="1"/>
    </xf>
    <xf numFmtId="176" fontId="9" fillId="0" borderId="5" xfId="45" applyNumberFormat="1" applyFont="1" applyBorder="1" applyAlignment="1">
      <alignment horizontal="center" vertical="center"/>
    </xf>
    <xf numFmtId="181" fontId="9" fillId="0" borderId="5" xfId="45" applyNumberFormat="1" applyFont="1" applyBorder="1" applyAlignment="1">
      <alignment horizontal="center" vertical="center"/>
    </xf>
    <xf numFmtId="0" fontId="9" fillId="0" borderId="5" xfId="50" applyNumberFormat="1" applyFont="1" applyFill="1" applyBorder="1" applyAlignment="1">
      <alignment vertical="center" wrapText="1"/>
    </xf>
    <xf numFmtId="0" fontId="9" fillId="0" borderId="5" xfId="0" applyFont="1" applyFill="1" applyBorder="1" applyAlignment="1">
      <alignment horizontal="center" vertical="center"/>
    </xf>
    <xf numFmtId="181" fontId="9" fillId="0" borderId="6" xfId="45" applyNumberFormat="1" applyFont="1" applyBorder="1" applyAlignment="1">
      <alignment horizontal="center" vertical="center"/>
    </xf>
    <xf numFmtId="0" fontId="9" fillId="0" borderId="5" xfId="45" applyNumberFormat="1" applyFont="1" applyBorder="1" applyAlignment="1">
      <alignment horizontal="center" vertical="center" wrapText="1"/>
    </xf>
    <xf numFmtId="181" fontId="9" fillId="0" borderId="5" xfId="45" applyNumberFormat="1" applyFont="1" applyBorder="1" applyAlignment="1">
      <alignment horizontal="center" vertical="center" wrapText="1"/>
    </xf>
    <xf numFmtId="181" fontId="9" fillId="0" borderId="6" xfId="45" applyNumberFormat="1" applyFont="1" applyBorder="1" applyAlignment="1">
      <alignment horizontal="center" vertical="center" wrapText="1"/>
    </xf>
    <xf numFmtId="181" fontId="9" fillId="0" borderId="5" xfId="45" applyNumberFormat="1" applyFont="1" applyFill="1" applyBorder="1" applyAlignment="1">
      <alignment horizontal="center" vertical="center" wrapText="1"/>
    </xf>
    <xf numFmtId="181" fontId="9" fillId="0" borderId="6" xfId="45" applyNumberFormat="1" applyFont="1" applyFill="1" applyBorder="1" applyAlignment="1">
      <alignment horizontal="center" vertical="center" wrapText="1"/>
    </xf>
    <xf numFmtId="0" fontId="9" fillId="0" borderId="4" xfId="50" applyFont="1" applyFill="1" applyBorder="1" applyAlignment="1">
      <alignment vertical="center"/>
    </xf>
    <xf numFmtId="176" fontId="9" fillId="0" borderId="5" xfId="45" applyNumberFormat="1" applyFont="1" applyFill="1" applyBorder="1" applyAlignment="1">
      <alignment horizontal="center" vertical="center"/>
    </xf>
    <xf numFmtId="181" fontId="9" fillId="0" borderId="5" xfId="45" applyNumberFormat="1" applyFont="1" applyFill="1" applyBorder="1" applyAlignment="1">
      <alignment horizontal="center" vertical="center"/>
    </xf>
    <xf numFmtId="0" fontId="9" fillId="0" borderId="5" xfId="50" applyFont="1" applyFill="1" applyBorder="1" applyAlignment="1">
      <alignment vertical="center"/>
    </xf>
    <xf numFmtId="181" fontId="9" fillId="0" borderId="6" xfId="45" applyNumberFormat="1" applyFont="1" applyFill="1" applyBorder="1" applyAlignment="1">
      <alignment horizontal="center" vertical="center"/>
    </xf>
    <xf numFmtId="176" fontId="16" fillId="0" borderId="5" xfId="45" applyNumberFormat="1" applyFont="1" applyFill="1" applyBorder="1" applyAlignment="1">
      <alignment horizontal="center" vertical="center"/>
    </xf>
    <xf numFmtId="181" fontId="16" fillId="0" borderId="5" xfId="45" applyNumberFormat="1" applyFont="1" applyFill="1" applyBorder="1" applyAlignment="1">
      <alignment horizontal="center" vertical="center"/>
    </xf>
    <xf numFmtId="0" fontId="13" fillId="0" borderId="5" xfId="50" applyFont="1" applyFill="1" applyBorder="1" applyAlignment="1">
      <alignment vertical="center"/>
    </xf>
    <xf numFmtId="181" fontId="16" fillId="0" borderId="6" xfId="45" applyNumberFormat="1" applyFont="1" applyFill="1" applyBorder="1" applyAlignment="1">
      <alignment horizontal="center" vertical="center"/>
    </xf>
    <xf numFmtId="181" fontId="9" fillId="0" borderId="5" xfId="50" applyNumberFormat="1" applyFont="1" applyFill="1" applyBorder="1" applyAlignment="1">
      <alignment horizontal="center" vertical="center"/>
    </xf>
    <xf numFmtId="181" fontId="9" fillId="0" borderId="6" xfId="50" applyNumberFormat="1" applyFont="1" applyFill="1" applyBorder="1" applyAlignment="1">
      <alignment horizontal="center" vertical="center"/>
    </xf>
    <xf numFmtId="0" fontId="9" fillId="0" borderId="7" xfId="50" applyFont="1" applyFill="1" applyBorder="1" applyAlignment="1">
      <alignment vertical="center"/>
    </xf>
    <xf numFmtId="176" fontId="9" fillId="0" borderId="8" xfId="45" applyNumberFormat="1" applyFont="1" applyFill="1" applyBorder="1" applyAlignment="1">
      <alignment horizontal="center" vertical="center"/>
    </xf>
    <xf numFmtId="176" fontId="9" fillId="0" borderId="8" xfId="45" applyNumberFormat="1" applyFont="1" applyBorder="1" applyAlignment="1">
      <alignment horizontal="center" vertical="center"/>
    </xf>
    <xf numFmtId="181" fontId="9" fillId="0" borderId="8" xfId="45" applyNumberFormat="1" applyFont="1" applyBorder="1" applyAlignment="1">
      <alignment horizontal="center" vertical="center"/>
    </xf>
    <xf numFmtId="177" fontId="9" fillId="0" borderId="8" xfId="50" applyNumberFormat="1" applyFont="1" applyFill="1" applyBorder="1" applyAlignment="1">
      <alignment vertical="center"/>
    </xf>
    <xf numFmtId="176" fontId="9" fillId="0" borderId="8" xfId="50" applyNumberFormat="1" applyFont="1" applyFill="1" applyBorder="1" applyAlignment="1">
      <alignment horizontal="center" vertical="center"/>
    </xf>
    <xf numFmtId="0" fontId="9" fillId="0" borderId="8" xfId="0" applyFont="1" applyFill="1" applyBorder="1" applyAlignment="1">
      <alignment horizontal="center" vertical="center"/>
    </xf>
    <xf numFmtId="181" fontId="9" fillId="0" borderId="9" xfId="45" applyNumberFormat="1" applyFont="1" applyBorder="1" applyAlignment="1">
      <alignment horizontal="center" vertical="center"/>
    </xf>
    <xf numFmtId="0" fontId="17" fillId="0" borderId="0" xfId="0" applyFont="1" applyFill="1" applyAlignment="1">
      <alignment horizontal="center" vertical="center"/>
    </xf>
    <xf numFmtId="0" fontId="5" fillId="0" borderId="0" xfId="0" applyFont="1" applyFill="1" applyAlignment="1"/>
    <xf numFmtId="0" fontId="18" fillId="0" borderId="0" xfId="0" applyFont="1" applyFill="1" applyAlignment="1">
      <alignment vertical="center"/>
    </xf>
    <xf numFmtId="176" fontId="18" fillId="0" borderId="0" xfId="0" applyNumberFormat="1" applyFont="1" applyFill="1" applyAlignment="1"/>
    <xf numFmtId="177" fontId="18" fillId="0" borderId="0" xfId="0" applyNumberFormat="1" applyFont="1" applyFill="1" applyAlignment="1">
      <alignment vertical="center"/>
    </xf>
    <xf numFmtId="176" fontId="9" fillId="0" borderId="0" xfId="0" applyNumberFormat="1" applyFont="1" applyFill="1" applyAlignment="1">
      <alignment horizontal="right"/>
    </xf>
    <xf numFmtId="0" fontId="18" fillId="0" borderId="0" xfId="0" applyFont="1" applyFill="1" applyAlignment="1"/>
    <xf numFmtId="0" fontId="10" fillId="0" borderId="0" xfId="61" applyFont="1" applyFill="1" applyAlignment="1">
      <alignment horizontal="left" vertical="top"/>
    </xf>
    <xf numFmtId="0" fontId="19" fillId="0" borderId="0" xfId="61" applyFont="1" applyFill="1" applyAlignment="1">
      <alignment horizontal="center" vertical="center"/>
    </xf>
    <xf numFmtId="0" fontId="10" fillId="0" borderId="0" xfId="61" applyFont="1" applyFill="1" applyBorder="1" applyAlignment="1">
      <alignment horizontal="center" vertical="center"/>
    </xf>
    <xf numFmtId="182" fontId="5" fillId="0" borderId="0" xfId="0" applyNumberFormat="1" applyFont="1" applyFill="1" applyBorder="1" applyAlignment="1" applyProtection="1">
      <alignment horizontal="right" vertical="center"/>
      <protection locked="0"/>
    </xf>
    <xf numFmtId="0" fontId="7" fillId="0" borderId="1" xfId="0" applyFont="1" applyFill="1" applyBorder="1" applyAlignment="1">
      <alignment horizontal="center" vertical="center"/>
    </xf>
    <xf numFmtId="176" fontId="7" fillId="0" borderId="2" xfId="0" applyNumberFormat="1" applyFont="1" applyFill="1" applyBorder="1" applyAlignment="1">
      <alignment horizontal="center" vertical="center"/>
    </xf>
    <xf numFmtId="0" fontId="7" fillId="0" borderId="2" xfId="0" applyFont="1" applyFill="1" applyBorder="1" applyAlignment="1">
      <alignment horizontal="center" vertical="center"/>
    </xf>
    <xf numFmtId="176" fontId="7" fillId="0" borderId="3" xfId="0" applyNumberFormat="1" applyFont="1" applyFill="1" applyBorder="1" applyAlignment="1">
      <alignment horizontal="center" vertical="center"/>
    </xf>
    <xf numFmtId="0" fontId="20" fillId="2" borderId="4" xfId="61" applyFont="1" applyFill="1" applyBorder="1">
      <alignment vertical="center"/>
    </xf>
    <xf numFmtId="182" fontId="13" fillId="2" borderId="5" xfId="0" applyNumberFormat="1" applyFont="1" applyFill="1" applyBorder="1" applyAlignment="1" applyProtection="1">
      <alignment vertical="center"/>
    </xf>
    <xf numFmtId="0" fontId="20" fillId="2" borderId="5" xfId="61" applyFont="1" applyFill="1" applyBorder="1">
      <alignment vertical="center"/>
    </xf>
    <xf numFmtId="182" fontId="13" fillId="2" borderId="6" xfId="0" applyNumberFormat="1" applyFont="1" applyFill="1" applyBorder="1" applyAlignment="1" applyProtection="1">
      <alignment vertical="center"/>
    </xf>
    <xf numFmtId="3" fontId="21" fillId="2" borderId="4" xfId="0" applyNumberFormat="1" applyFont="1" applyFill="1" applyBorder="1" applyAlignment="1" applyProtection="1">
      <alignment vertical="center"/>
    </xf>
    <xf numFmtId="182" fontId="21" fillId="2" borderId="5" xfId="0" applyNumberFormat="1" applyFont="1" applyFill="1" applyBorder="1" applyAlignment="1" applyProtection="1">
      <alignment vertical="center"/>
    </xf>
    <xf numFmtId="3" fontId="21" fillId="2" borderId="5" xfId="0" applyNumberFormat="1" applyFont="1" applyFill="1" applyBorder="1" applyAlignment="1" applyProtection="1">
      <alignment vertical="center"/>
    </xf>
    <xf numFmtId="176" fontId="9" fillId="2" borderId="6" xfId="0" applyNumberFormat="1" applyFont="1" applyFill="1" applyBorder="1" applyAlignment="1">
      <alignment horizontal="right" vertical="center"/>
    </xf>
    <xf numFmtId="182" fontId="12" fillId="0" borderId="0" xfId="0" applyNumberFormat="1" applyFont="1" applyBorder="1" applyAlignment="1">
      <alignment vertical="center"/>
    </xf>
    <xf numFmtId="182" fontId="21" fillId="2" borderId="6" xfId="0" applyNumberFormat="1" applyFont="1" applyFill="1" applyBorder="1" applyAlignment="1" applyProtection="1">
      <alignment vertical="center"/>
    </xf>
    <xf numFmtId="3" fontId="21" fillId="2" borderId="11" xfId="0" applyNumberFormat="1" applyFont="1" applyFill="1" applyBorder="1" applyAlignment="1" applyProtection="1">
      <alignment vertical="center"/>
    </xf>
    <xf numFmtId="182" fontId="21" fillId="2" borderId="12" xfId="0" applyNumberFormat="1" applyFont="1" applyFill="1" applyBorder="1" applyAlignment="1" applyProtection="1">
      <alignment vertical="center"/>
    </xf>
    <xf numFmtId="3" fontId="21" fillId="2" borderId="12" xfId="0" applyNumberFormat="1" applyFont="1" applyFill="1" applyBorder="1" applyAlignment="1" applyProtection="1">
      <alignment vertical="center"/>
    </xf>
    <xf numFmtId="182" fontId="21" fillId="2" borderId="13" xfId="0" applyNumberFormat="1" applyFont="1" applyFill="1" applyBorder="1" applyAlignment="1" applyProtection="1">
      <alignment vertical="center"/>
    </xf>
    <xf numFmtId="3" fontId="21" fillId="2" borderId="7" xfId="0" applyNumberFormat="1" applyFont="1" applyFill="1" applyBorder="1" applyAlignment="1" applyProtection="1">
      <alignment vertical="center"/>
    </xf>
    <xf numFmtId="182" fontId="21" fillId="2" borderId="8" xfId="0" applyNumberFormat="1" applyFont="1" applyFill="1" applyBorder="1" applyAlignment="1" applyProtection="1">
      <alignment vertical="center"/>
    </xf>
    <xf numFmtId="3" fontId="21" fillId="2" borderId="8" xfId="0" applyNumberFormat="1" applyFont="1" applyFill="1" applyBorder="1" applyAlignment="1" applyProtection="1">
      <alignment vertical="center"/>
    </xf>
    <xf numFmtId="182" fontId="21" fillId="2" borderId="9" xfId="0" applyNumberFormat="1" applyFont="1" applyFill="1" applyBorder="1" applyAlignment="1" applyProtection="1">
      <alignment vertical="center"/>
    </xf>
    <xf numFmtId="0" fontId="12" fillId="0" borderId="0" xfId="53" applyFont="1" applyFill="1" applyAlignment="1">
      <alignment horizontal="left" vertical="center" wrapText="1"/>
    </xf>
    <xf numFmtId="0" fontId="5" fillId="0" borderId="0" xfId="19" applyFont="1" applyFill="1" applyAlignment="1">
      <alignment horizontal="left" vertical="top"/>
    </xf>
    <xf numFmtId="0" fontId="17" fillId="0" borderId="0" xfId="19" applyFont="1" applyFill="1" applyAlignment="1">
      <alignment horizontal="center" vertical="center"/>
    </xf>
    <xf numFmtId="0" fontId="5" fillId="0" borderId="0" xfId="19" applyFont="1" applyFill="1" applyAlignment="1"/>
    <xf numFmtId="0" fontId="7" fillId="0" borderId="0" xfId="19" applyFont="1" applyFill="1" applyAlignment="1">
      <alignment horizontal="center" vertical="center"/>
    </xf>
    <xf numFmtId="0" fontId="12" fillId="0" borderId="0" xfId="19" applyFont="1">
      <alignment vertical="center"/>
    </xf>
    <xf numFmtId="0" fontId="12" fillId="0" borderId="0" xfId="19" applyFont="1" applyFill="1" applyAlignment="1">
      <alignment horizontal="left" vertical="center"/>
    </xf>
    <xf numFmtId="0" fontId="12" fillId="0" borderId="0" xfId="19" applyFont="1" applyFill="1">
      <alignment vertical="center"/>
    </xf>
    <xf numFmtId="0" fontId="12" fillId="0" borderId="0" xfId="19" applyFont="1" applyFill="1" applyAlignment="1">
      <alignment horizontal="center" vertical="center"/>
    </xf>
    <xf numFmtId="0" fontId="10" fillId="0" borderId="0" xfId="19" applyFont="1" applyFill="1" applyAlignment="1">
      <alignment horizontal="left" vertical="top"/>
    </xf>
    <xf numFmtId="0" fontId="19" fillId="0" borderId="0" xfId="19" applyFont="1" applyFill="1" applyAlignment="1">
      <alignment horizontal="center" vertical="center"/>
    </xf>
    <xf numFmtId="0" fontId="5" fillId="0" borderId="0" xfId="19" applyFont="1" applyFill="1" applyAlignment="1">
      <alignment horizontal="left"/>
    </xf>
    <xf numFmtId="0" fontId="10" fillId="0" borderId="0" xfId="19" applyFont="1" applyFill="1" applyBorder="1" applyAlignment="1">
      <alignment horizontal="center" vertical="center" wrapText="1"/>
    </xf>
    <xf numFmtId="182" fontId="5" fillId="0" borderId="0" xfId="19" applyNumberFormat="1" applyFont="1" applyFill="1" applyBorder="1" applyAlignment="1" applyProtection="1">
      <alignment horizontal="right" vertical="center"/>
      <protection locked="0"/>
    </xf>
    <xf numFmtId="0" fontId="7" fillId="0" borderId="1" xfId="19" applyFont="1" applyFill="1" applyBorder="1" applyAlignment="1">
      <alignment horizontal="center" vertical="center"/>
    </xf>
    <xf numFmtId="0" fontId="7" fillId="0" borderId="2" xfId="19" applyFont="1" applyFill="1" applyBorder="1" applyAlignment="1">
      <alignment horizontal="center" vertical="center" wrapText="1"/>
    </xf>
    <xf numFmtId="0" fontId="7" fillId="0" borderId="3" xfId="19" applyFont="1" applyFill="1" applyBorder="1" applyAlignment="1">
      <alignment horizontal="center" vertical="center" wrapText="1"/>
    </xf>
    <xf numFmtId="0" fontId="21" fillId="0" borderId="4" xfId="0" applyNumberFormat="1" applyFont="1" applyFill="1" applyBorder="1" applyAlignment="1" applyProtection="1">
      <alignment horizontal="left" vertical="center"/>
    </xf>
    <xf numFmtId="0" fontId="22" fillId="0" borderId="5" xfId="0" applyNumberFormat="1" applyFont="1" applyFill="1" applyBorder="1" applyAlignment="1" applyProtection="1">
      <alignment horizontal="left" vertical="center"/>
    </xf>
    <xf numFmtId="3" fontId="21" fillId="0" borderId="6" xfId="0" applyNumberFormat="1" applyFont="1" applyFill="1" applyBorder="1" applyAlignment="1" applyProtection="1">
      <alignment horizontal="right" vertical="center"/>
    </xf>
    <xf numFmtId="0" fontId="21" fillId="0" borderId="5" xfId="0" applyNumberFormat="1" applyFont="1" applyFill="1" applyBorder="1" applyAlignment="1" applyProtection="1">
      <alignment horizontal="left" vertical="center"/>
    </xf>
    <xf numFmtId="0" fontId="21" fillId="0" borderId="7" xfId="0" applyNumberFormat="1" applyFont="1" applyFill="1" applyBorder="1" applyAlignment="1" applyProtection="1">
      <alignment horizontal="left" vertical="center"/>
    </xf>
    <xf numFmtId="0" fontId="21" fillId="0" borderId="8" xfId="0" applyNumberFormat="1" applyFont="1" applyFill="1" applyBorder="1" applyAlignment="1" applyProtection="1">
      <alignment horizontal="left" vertical="center"/>
    </xf>
    <xf numFmtId="3" fontId="21" fillId="0" borderId="9" xfId="0" applyNumberFormat="1" applyFont="1" applyFill="1" applyBorder="1" applyAlignment="1" applyProtection="1">
      <alignment horizontal="right" vertical="center"/>
    </xf>
    <xf numFmtId="0" fontId="21" fillId="0" borderId="14" xfId="0" applyNumberFormat="1" applyFont="1" applyFill="1" applyBorder="1" applyAlignment="1" applyProtection="1">
      <alignment horizontal="left" vertical="center"/>
    </xf>
    <xf numFmtId="0" fontId="22" fillId="0" borderId="15" xfId="0" applyNumberFormat="1" applyFont="1" applyFill="1" applyBorder="1" applyAlignment="1" applyProtection="1">
      <alignment horizontal="left" vertical="center"/>
    </xf>
    <xf numFmtId="3" fontId="21" fillId="0" borderId="16" xfId="0" applyNumberFormat="1" applyFont="1" applyFill="1" applyBorder="1" applyAlignment="1" applyProtection="1">
      <alignment horizontal="right" vertical="center"/>
    </xf>
    <xf numFmtId="0" fontId="12" fillId="0" borderId="5" xfId="0" applyFont="1" applyFill="1" applyBorder="1">
      <alignment vertical="center"/>
    </xf>
    <xf numFmtId="0" fontId="12" fillId="0" borderId="8" xfId="0" applyFont="1" applyFill="1" applyBorder="1">
      <alignment vertical="center"/>
    </xf>
    <xf numFmtId="0" fontId="10" fillId="0" borderId="0" xfId="0" applyFont="1" applyFill="1" applyAlignment="1">
      <alignment horizontal="left" vertical="top"/>
    </xf>
    <xf numFmtId="0" fontId="23" fillId="0" borderId="0" xfId="0" applyFont="1" applyFill="1" applyAlignment="1">
      <alignment horizontal="center" vertical="center"/>
    </xf>
    <xf numFmtId="0" fontId="10" fillId="0" borderId="0" xfId="0" applyFont="1" applyFill="1">
      <alignment vertical="center"/>
    </xf>
    <xf numFmtId="0" fontId="11" fillId="0" borderId="0" xfId="0" applyFont="1" applyFill="1">
      <alignment vertical="center"/>
    </xf>
    <xf numFmtId="0" fontId="24" fillId="0" borderId="0" xfId="0" applyFont="1" applyFill="1">
      <alignment vertical="center"/>
    </xf>
    <xf numFmtId="0" fontId="12" fillId="0" borderId="0" xfId="0" applyFont="1" applyFill="1" applyAlignment="1">
      <alignment horizontal="center" vertical="center"/>
    </xf>
    <xf numFmtId="181" fontId="12" fillId="0" borderId="0" xfId="0" applyNumberFormat="1" applyFont="1" applyFill="1">
      <alignment vertical="center"/>
    </xf>
    <xf numFmtId="181" fontId="10" fillId="0" borderId="0" xfId="0" applyNumberFormat="1" applyFont="1" applyFill="1" applyAlignment="1">
      <alignment horizontal="left" vertical="top"/>
    </xf>
    <xf numFmtId="0" fontId="19" fillId="0" borderId="0" xfId="0" applyFont="1" applyFill="1" applyAlignment="1">
      <alignment horizontal="center" vertical="center"/>
    </xf>
    <xf numFmtId="0" fontId="10" fillId="0" borderId="0" xfId="0" applyFont="1" applyFill="1" applyAlignment="1">
      <alignment horizontal="center" vertical="center"/>
    </xf>
    <xf numFmtId="0" fontId="10" fillId="0" borderId="0" xfId="0" applyFont="1" applyFill="1" applyBorder="1" applyAlignment="1">
      <alignment horizontal="right" vertical="center"/>
    </xf>
    <xf numFmtId="0" fontId="25" fillId="0" borderId="1" xfId="0" applyFont="1" applyFill="1" applyBorder="1" applyAlignment="1">
      <alignment horizontal="center" vertical="center"/>
    </xf>
    <xf numFmtId="0" fontId="25" fillId="0" borderId="2" xfId="0" applyFont="1" applyFill="1" applyBorder="1" applyAlignment="1">
      <alignment horizontal="center" vertical="center" wrapText="1"/>
    </xf>
    <xf numFmtId="0" fontId="25" fillId="0" borderId="2" xfId="0" applyFont="1" applyFill="1" applyBorder="1" applyAlignment="1">
      <alignment horizontal="center" vertical="center"/>
    </xf>
    <xf numFmtId="181" fontId="25" fillId="0" borderId="3" xfId="0" applyNumberFormat="1" applyFont="1" applyFill="1" applyBorder="1" applyAlignment="1">
      <alignment horizontal="center" vertical="center" wrapText="1"/>
    </xf>
    <xf numFmtId="0" fontId="26" fillId="0" borderId="4" xfId="0" applyFont="1" applyFill="1" applyBorder="1" applyAlignment="1">
      <alignment horizontal="center" vertical="center"/>
    </xf>
    <xf numFmtId="0" fontId="26" fillId="0" borderId="5" xfId="0" applyFont="1" applyFill="1" applyBorder="1" applyAlignment="1">
      <alignment horizontal="center" vertical="center"/>
    </xf>
    <xf numFmtId="181" fontId="26" fillId="0" borderId="5" xfId="0" applyNumberFormat="1" applyFont="1" applyFill="1" applyBorder="1" applyAlignment="1">
      <alignment horizontal="center" vertical="center"/>
    </xf>
    <xf numFmtId="0" fontId="27" fillId="0" borderId="5" xfId="0" applyFont="1" applyFill="1" applyBorder="1" applyAlignment="1">
      <alignment horizontal="center" vertical="center"/>
    </xf>
    <xf numFmtId="176" fontId="26" fillId="0" borderId="5" xfId="0" applyNumberFormat="1" applyFont="1" applyFill="1" applyBorder="1" applyAlignment="1">
      <alignment horizontal="center" vertical="center"/>
    </xf>
    <xf numFmtId="181" fontId="24" fillId="0" borderId="6" xfId="0" applyNumberFormat="1" applyFont="1" applyFill="1" applyBorder="1" applyAlignment="1">
      <alignment horizontal="center" vertical="center"/>
    </xf>
    <xf numFmtId="0" fontId="27" fillId="0" borderId="4" xfId="0" applyFont="1" applyFill="1" applyBorder="1" applyAlignment="1">
      <alignment horizontal="left" vertical="center" wrapText="1"/>
    </xf>
    <xf numFmtId="0" fontId="27" fillId="0" borderId="5" xfId="0" applyFont="1" applyFill="1" applyBorder="1" applyAlignment="1">
      <alignment horizontal="left" vertical="center" wrapText="1"/>
    </xf>
    <xf numFmtId="3" fontId="21" fillId="0" borderId="4" xfId="0" applyNumberFormat="1" applyFont="1" applyFill="1" applyBorder="1" applyAlignment="1" applyProtection="1">
      <alignment vertical="center" wrapText="1" shrinkToFit="1"/>
    </xf>
    <xf numFmtId="182" fontId="21" fillId="0" borderId="5" xfId="60" applyNumberFormat="1" applyFont="1" applyBorder="1" applyAlignment="1">
      <alignment horizontal="center" vertical="center"/>
    </xf>
    <xf numFmtId="182" fontId="9" fillId="0" borderId="5" xfId="19" applyNumberFormat="1" applyFont="1" applyFill="1" applyBorder="1" applyAlignment="1">
      <alignment horizontal="center" vertical="center" wrapText="1"/>
    </xf>
    <xf numFmtId="181" fontId="9" fillId="0" borderId="5" xfId="19" applyNumberFormat="1" applyFont="1" applyFill="1" applyBorder="1" applyAlignment="1">
      <alignment horizontal="center" vertical="center" wrapText="1"/>
    </xf>
    <xf numFmtId="0" fontId="28" fillId="0" borderId="5" xfId="0" applyFont="1" applyFill="1" applyBorder="1" applyAlignment="1">
      <alignment horizontal="left" vertical="center" wrapText="1"/>
    </xf>
    <xf numFmtId="176" fontId="28" fillId="0" borderId="5" xfId="0" applyNumberFormat="1" applyFont="1" applyFill="1" applyBorder="1" applyAlignment="1">
      <alignment horizontal="center" vertical="center"/>
    </xf>
    <xf numFmtId="181" fontId="12" fillId="0" borderId="6" xfId="0" applyNumberFormat="1" applyFont="1" applyFill="1" applyBorder="1" applyAlignment="1">
      <alignment horizontal="center" vertical="center"/>
    </xf>
    <xf numFmtId="176" fontId="29" fillId="0" borderId="5" xfId="0" applyNumberFormat="1" applyFont="1" applyFill="1" applyBorder="1" applyAlignment="1">
      <alignment horizontal="center" vertical="center"/>
    </xf>
    <xf numFmtId="0" fontId="29" fillId="0" borderId="5" xfId="0" applyFont="1" applyFill="1" applyBorder="1" applyAlignment="1">
      <alignment horizontal="center" vertical="center"/>
    </xf>
    <xf numFmtId="0" fontId="12" fillId="0" borderId="5" xfId="0" applyNumberFormat="1" applyFont="1" applyBorder="1" applyAlignment="1">
      <alignment horizontal="center" vertical="center"/>
    </xf>
    <xf numFmtId="181" fontId="29" fillId="0" borderId="5" xfId="0" applyNumberFormat="1" applyFont="1" applyFill="1" applyBorder="1" applyAlignment="1">
      <alignment horizontal="center" vertical="center"/>
    </xf>
    <xf numFmtId="3" fontId="21" fillId="0" borderId="5" xfId="0" applyNumberFormat="1" applyFont="1" applyFill="1" applyBorder="1" applyAlignment="1" applyProtection="1">
      <alignment horizontal="left" vertical="center" wrapText="1"/>
    </xf>
    <xf numFmtId="0" fontId="28" fillId="0" borderId="4" xfId="0" applyFont="1" applyFill="1" applyBorder="1" applyAlignment="1">
      <alignment horizontal="left" vertical="center" wrapText="1" shrinkToFit="1"/>
    </xf>
    <xf numFmtId="182" fontId="21" fillId="0" borderId="4" xfId="60" applyNumberFormat="1" applyFont="1" applyBorder="1" applyAlignment="1">
      <alignment vertical="center" shrinkToFit="1"/>
    </xf>
    <xf numFmtId="0" fontId="27" fillId="0" borderId="4" xfId="0" applyFont="1" applyFill="1" applyBorder="1" applyAlignment="1">
      <alignment horizontal="left" vertical="center"/>
    </xf>
    <xf numFmtId="0" fontId="28" fillId="0" borderId="4" xfId="0" applyFont="1" applyFill="1" applyBorder="1" applyAlignment="1">
      <alignment horizontal="left" vertical="center" wrapText="1"/>
    </xf>
    <xf numFmtId="0" fontId="28" fillId="0" borderId="5" xfId="0" applyFont="1" applyFill="1" applyBorder="1" applyAlignment="1">
      <alignment horizontal="center" vertical="center"/>
    </xf>
    <xf numFmtId="181" fontId="28" fillId="0" borderId="5" xfId="0" applyNumberFormat="1" applyFont="1" applyFill="1" applyBorder="1" applyAlignment="1">
      <alignment horizontal="center" vertical="center"/>
    </xf>
    <xf numFmtId="0" fontId="28" fillId="0" borderId="4" xfId="0" applyFont="1" applyFill="1" applyBorder="1" applyAlignment="1">
      <alignment horizontal="left" vertical="center"/>
    </xf>
    <xf numFmtId="0" fontId="28" fillId="0" borderId="7" xfId="0" applyFont="1" applyFill="1" applyBorder="1" applyAlignment="1">
      <alignment horizontal="left" vertical="center"/>
    </xf>
    <xf numFmtId="0" fontId="30" fillId="0" borderId="8" xfId="0" applyFont="1" applyFill="1" applyBorder="1">
      <alignment vertical="center"/>
    </xf>
    <xf numFmtId="0" fontId="28" fillId="0" borderId="8" xfId="0" applyFont="1" applyFill="1" applyBorder="1" applyAlignment="1">
      <alignment horizontal="center" vertical="center"/>
    </xf>
    <xf numFmtId="181" fontId="28" fillId="0" borderId="8" xfId="0" applyNumberFormat="1" applyFont="1" applyFill="1" applyBorder="1" applyAlignment="1">
      <alignment horizontal="center" vertical="center"/>
    </xf>
    <xf numFmtId="0" fontId="28" fillId="0" borderId="8" xfId="0" applyFont="1" applyFill="1" applyBorder="1" applyAlignment="1">
      <alignment horizontal="left" vertical="center" wrapText="1"/>
    </xf>
    <xf numFmtId="181" fontId="12" fillId="0" borderId="9" xfId="0" applyNumberFormat="1" applyFont="1" applyFill="1" applyBorder="1" applyAlignment="1">
      <alignment horizontal="center" vertical="center"/>
    </xf>
    <xf numFmtId="176" fontId="24" fillId="0" borderId="0" xfId="0" applyNumberFormat="1" applyFont="1" applyFill="1">
      <alignment vertical="center"/>
    </xf>
    <xf numFmtId="0" fontId="5" fillId="0" borderId="0" xfId="0" applyFont="1" applyFill="1">
      <alignment vertical="center"/>
    </xf>
    <xf numFmtId="0" fontId="7" fillId="0" borderId="0" xfId="0" applyFont="1" applyFill="1">
      <alignment vertical="center"/>
    </xf>
    <xf numFmtId="0" fontId="16" fillId="0" borderId="0" xfId="0" applyFont="1" applyFill="1">
      <alignment vertical="center"/>
    </xf>
    <xf numFmtId="0" fontId="9" fillId="0" borderId="0" xfId="0" applyFont="1" applyFill="1">
      <alignment vertical="center"/>
    </xf>
    <xf numFmtId="0" fontId="5" fillId="0" borderId="0" xfId="61" applyFont="1" applyFill="1" applyAlignment="1">
      <alignment horizontal="left" vertical="top"/>
    </xf>
    <xf numFmtId="0" fontId="6" fillId="0" borderId="0" xfId="61" applyFont="1" applyFill="1" applyAlignment="1">
      <alignment horizontal="center" vertical="center"/>
    </xf>
    <xf numFmtId="0" fontId="5" fillId="0" borderId="0" xfId="61" applyFont="1" applyFill="1" applyBorder="1" applyAlignment="1">
      <alignment horizontal="right" vertical="center"/>
    </xf>
    <xf numFmtId="0" fontId="5" fillId="0" borderId="0" xfId="61" applyFont="1" applyFill="1" applyBorder="1" applyAlignment="1">
      <alignment horizontal="center" vertical="center"/>
    </xf>
    <xf numFmtId="14" fontId="7" fillId="0" borderId="1" xfId="63" applyNumberFormat="1" applyFont="1" applyFill="1" applyBorder="1" applyAlignment="1" applyProtection="1">
      <alignment horizontal="center" vertical="center"/>
      <protection locked="0"/>
    </xf>
    <xf numFmtId="14" fontId="7" fillId="0" borderId="2" xfId="63" applyNumberFormat="1" applyFont="1" applyFill="1" applyBorder="1" applyAlignment="1" applyProtection="1">
      <alignment horizontal="center" vertical="center"/>
      <protection locked="0"/>
    </xf>
    <xf numFmtId="176" fontId="7" fillId="0" borderId="3" xfId="63" applyNumberFormat="1" applyFont="1" applyFill="1" applyBorder="1" applyAlignment="1" applyProtection="1">
      <alignment horizontal="center" vertical="center" wrapText="1"/>
      <protection locked="0"/>
    </xf>
    <xf numFmtId="0" fontId="9" fillId="0" borderId="4" xfId="61" applyFont="1" applyFill="1" applyBorder="1">
      <alignment vertical="center"/>
    </xf>
    <xf numFmtId="0" fontId="13" fillId="0" borderId="5" xfId="61" applyFont="1" applyFill="1" applyBorder="1" applyAlignment="1">
      <alignment horizontal="center" vertical="center"/>
    </xf>
    <xf numFmtId="176" fontId="13" fillId="0" borderId="6" xfId="61" applyNumberFormat="1" applyFont="1" applyFill="1" applyBorder="1" applyAlignment="1">
      <alignment horizontal="center" vertical="center"/>
    </xf>
    <xf numFmtId="182" fontId="21" fillId="0" borderId="4" xfId="8" applyNumberFormat="1" applyFont="1" applyFill="1" applyBorder="1" applyAlignment="1">
      <alignment horizontal="center" vertical="center"/>
    </xf>
    <xf numFmtId="0" fontId="21" fillId="0" borderId="5" xfId="0" applyFont="1" applyFill="1" applyBorder="1" applyAlignment="1">
      <alignment horizontal="center" vertical="center"/>
    </xf>
    <xf numFmtId="176" fontId="21" fillId="2" borderId="6" xfId="61" applyNumberFormat="1" applyFont="1" applyFill="1" applyBorder="1" applyAlignment="1">
      <alignment horizontal="center" vertical="center"/>
    </xf>
    <xf numFmtId="182" fontId="21" fillId="2" borderId="4" xfId="8" applyNumberFormat="1" applyFont="1" applyFill="1" applyBorder="1" applyAlignment="1">
      <alignment horizontal="center" vertical="center"/>
    </xf>
    <xf numFmtId="183" fontId="21" fillId="2" borderId="5" xfId="0" applyNumberFormat="1" applyFont="1" applyFill="1" applyBorder="1" applyAlignment="1">
      <alignment horizontal="center" vertical="center"/>
    </xf>
    <xf numFmtId="0" fontId="21" fillId="2" borderId="5" xfId="0" applyFont="1" applyFill="1" applyBorder="1" applyAlignment="1">
      <alignment horizontal="center" vertical="center"/>
    </xf>
    <xf numFmtId="0" fontId="21" fillId="2" borderId="5" xfId="61" applyFont="1" applyFill="1" applyBorder="1" applyAlignment="1">
      <alignment horizontal="center" vertical="center"/>
    </xf>
    <xf numFmtId="182" fontId="21" fillId="2" borderId="7" xfId="8" applyNumberFormat="1" applyFont="1" applyFill="1" applyBorder="1" applyAlignment="1">
      <alignment horizontal="center" vertical="center"/>
    </xf>
    <xf numFmtId="183" fontId="21" fillId="2" borderId="8" xfId="0" applyNumberFormat="1" applyFont="1" applyFill="1" applyBorder="1" applyAlignment="1">
      <alignment horizontal="center" vertical="center"/>
    </xf>
    <xf numFmtId="176" fontId="21" fillId="2" borderId="9" xfId="61" applyNumberFormat="1" applyFont="1" applyFill="1" applyBorder="1" applyAlignment="1">
      <alignment horizontal="center" vertical="center"/>
    </xf>
    <xf numFmtId="0" fontId="5" fillId="0" borderId="0" xfId="64" applyFont="1" applyFill="1" applyAlignment="1">
      <alignment horizontal="left" vertical="top"/>
    </xf>
    <xf numFmtId="0" fontId="17" fillId="0" borderId="0" xfId="64" applyFont="1" applyFill="1" applyAlignment="1">
      <alignment horizontal="center" vertical="center"/>
    </xf>
    <xf numFmtId="0" fontId="5" fillId="0" borderId="0" xfId="64" applyFont="1" applyFill="1"/>
    <xf numFmtId="0" fontId="7" fillId="0" borderId="0" xfId="64" applyFont="1" applyFill="1"/>
    <xf numFmtId="176" fontId="18" fillId="0" borderId="0" xfId="64" applyNumberFormat="1" applyFont="1" applyFill="1" applyAlignment="1">
      <alignment horizontal="right"/>
    </xf>
    <xf numFmtId="182" fontId="18" fillId="0" borderId="0" xfId="64" applyNumberFormat="1" applyFont="1" applyFill="1" applyAlignment="1">
      <alignment horizontal="center"/>
    </xf>
    <xf numFmtId="0" fontId="18" fillId="0" borderId="0" xfId="64" applyFont="1" applyFill="1"/>
    <xf numFmtId="0" fontId="18" fillId="0" borderId="0" xfId="64" applyFont="1" applyFill="1" applyAlignment="1">
      <alignment horizontal="center"/>
    </xf>
    <xf numFmtId="0" fontId="5" fillId="0" borderId="0" xfId="61" applyFont="1" applyFill="1" applyBorder="1" applyAlignment="1">
      <alignment vertical="center"/>
    </xf>
    <xf numFmtId="182" fontId="5" fillId="0" borderId="0" xfId="61" applyNumberFormat="1" applyFont="1" applyFill="1" applyBorder="1" applyAlignment="1">
      <alignment horizontal="center" vertical="center"/>
    </xf>
    <xf numFmtId="0" fontId="7" fillId="0" borderId="1" xfId="64" applyFont="1" applyFill="1" applyBorder="1" applyAlignment="1">
      <alignment horizontal="center" vertical="center"/>
    </xf>
    <xf numFmtId="182" fontId="7" fillId="0" borderId="2" xfId="64" applyNumberFormat="1" applyFont="1" applyFill="1" applyBorder="1" applyAlignment="1">
      <alignment horizontal="center" vertical="center"/>
    </xf>
    <xf numFmtId="0" fontId="7" fillId="0" borderId="2" xfId="64" applyFont="1" applyFill="1" applyBorder="1" applyAlignment="1">
      <alignment horizontal="center" vertical="center"/>
    </xf>
    <xf numFmtId="0" fontId="7" fillId="0" borderId="3" xfId="64" applyFont="1" applyFill="1" applyBorder="1" applyAlignment="1">
      <alignment horizontal="center" vertical="center"/>
    </xf>
    <xf numFmtId="0" fontId="13" fillId="0" borderId="4" xfId="61" applyFont="1" applyFill="1" applyBorder="1" applyAlignment="1">
      <alignment horizontal="left" vertical="center"/>
    </xf>
    <xf numFmtId="182" fontId="13" fillId="0" borderId="5" xfId="61" applyNumberFormat="1" applyFont="1" applyFill="1" applyBorder="1" applyAlignment="1">
      <alignment horizontal="center" vertical="center"/>
    </xf>
    <xf numFmtId="0" fontId="13" fillId="0" borderId="5" xfId="61" applyFont="1" applyFill="1" applyBorder="1">
      <alignment vertical="center"/>
    </xf>
    <xf numFmtId="182" fontId="13" fillId="0" borderId="6" xfId="61" applyNumberFormat="1" applyFont="1" applyFill="1" applyBorder="1" applyAlignment="1">
      <alignment horizontal="center" vertical="center"/>
    </xf>
    <xf numFmtId="0" fontId="9" fillId="0" borderId="5" xfId="61" applyFont="1" applyFill="1" applyBorder="1">
      <alignment vertical="center"/>
    </xf>
    <xf numFmtId="1" fontId="21" fillId="0" borderId="4" xfId="0" applyNumberFormat="1" applyFont="1" applyFill="1" applyBorder="1" applyAlignment="1" applyProtection="1">
      <alignment vertical="center"/>
      <protection locked="0"/>
    </xf>
    <xf numFmtId="182" fontId="9" fillId="0" borderId="5" xfId="61" applyNumberFormat="1" applyFont="1" applyFill="1" applyBorder="1" applyAlignment="1">
      <alignment horizontal="center" vertical="center"/>
    </xf>
    <xf numFmtId="0" fontId="9" fillId="0" borderId="5" xfId="61" applyFont="1" applyFill="1" applyBorder="1" applyAlignment="1">
      <alignment horizontal="left" vertical="center"/>
    </xf>
    <xf numFmtId="182" fontId="9" fillId="0" borderId="6" xfId="19" applyNumberFormat="1" applyFont="1" applyFill="1" applyBorder="1" applyAlignment="1">
      <alignment horizontal="center" vertical="center"/>
    </xf>
    <xf numFmtId="182" fontId="9" fillId="0" borderId="6" xfId="61" applyNumberFormat="1" applyFont="1" applyFill="1" applyBorder="1" applyAlignment="1">
      <alignment horizontal="center" vertical="center"/>
    </xf>
    <xf numFmtId="182" fontId="9" fillId="2" borderId="6" xfId="61" applyNumberFormat="1" applyFont="1" applyFill="1" applyBorder="1" applyAlignment="1">
      <alignment horizontal="center" vertical="center"/>
    </xf>
    <xf numFmtId="0" fontId="18" fillId="0" borderId="5" xfId="64" applyFont="1" applyFill="1" applyBorder="1"/>
    <xf numFmtId="0" fontId="18" fillId="0" borderId="6" xfId="64" applyFont="1" applyFill="1" applyBorder="1" applyAlignment="1">
      <alignment horizontal="center"/>
    </xf>
    <xf numFmtId="1" fontId="21" fillId="0" borderId="7" xfId="0" applyNumberFormat="1" applyFont="1" applyFill="1" applyBorder="1" applyAlignment="1" applyProtection="1">
      <alignment vertical="center"/>
      <protection locked="0"/>
    </xf>
    <xf numFmtId="182" fontId="9" fillId="0" borderId="8" xfId="61" applyNumberFormat="1" applyFont="1" applyFill="1" applyBorder="1" applyAlignment="1">
      <alignment horizontal="center" vertical="center"/>
    </xf>
    <xf numFmtId="0" fontId="18" fillId="0" borderId="8" xfId="64" applyFont="1" applyFill="1" applyBorder="1"/>
    <xf numFmtId="0" fontId="18" fillId="0" borderId="9" xfId="64" applyFont="1" applyFill="1" applyBorder="1" applyAlignment="1">
      <alignment horizontal="center"/>
    </xf>
    <xf numFmtId="0" fontId="9" fillId="0" borderId="14" xfId="61" applyFont="1" applyFill="1" applyBorder="1">
      <alignment vertical="center"/>
    </xf>
    <xf numFmtId="182" fontId="16" fillId="0" borderId="15" xfId="61" applyNumberFormat="1" applyFont="1" applyFill="1" applyBorder="1" applyAlignment="1">
      <alignment horizontal="center" vertical="center"/>
    </xf>
    <xf numFmtId="0" fontId="9" fillId="0" borderId="15" xfId="61" applyFont="1" applyFill="1" applyBorder="1">
      <alignment vertical="center"/>
    </xf>
    <xf numFmtId="182" fontId="9" fillId="0" borderId="16" xfId="61" applyNumberFormat="1" applyFont="1" applyFill="1" applyBorder="1" applyAlignment="1">
      <alignment horizontal="center" vertical="center"/>
    </xf>
    <xf numFmtId="0" fontId="9" fillId="0" borderId="7" xfId="61" applyFont="1" applyFill="1" applyBorder="1">
      <alignment vertical="center"/>
    </xf>
    <xf numFmtId="0" fontId="9" fillId="0" borderId="8" xfId="61" applyFont="1" applyFill="1" applyBorder="1">
      <alignment vertical="center"/>
    </xf>
    <xf numFmtId="182" fontId="9" fillId="0" borderId="9" xfId="61" applyNumberFormat="1" applyFont="1" applyFill="1" applyBorder="1" applyAlignment="1">
      <alignment horizontal="center" vertical="center"/>
    </xf>
    <xf numFmtId="0" fontId="9" fillId="2" borderId="0" xfId="61" applyFont="1" applyFill="1" applyBorder="1" applyAlignment="1">
      <alignment horizontal="left" vertical="center" wrapText="1"/>
    </xf>
    <xf numFmtId="0" fontId="31" fillId="0" borderId="0" xfId="0" applyFont="1" applyFill="1" applyAlignment="1">
      <alignment horizontal="center" vertical="center"/>
    </xf>
    <xf numFmtId="0" fontId="5" fillId="0" borderId="0" xfId="0" applyFont="1" applyFill="1" applyAlignment="1">
      <alignment vertical="center"/>
    </xf>
    <xf numFmtId="0" fontId="7" fillId="0" borderId="0" xfId="0" applyFont="1" applyFill="1" applyAlignment="1">
      <alignment vertical="center"/>
    </xf>
    <xf numFmtId="0" fontId="21" fillId="0" borderId="0" xfId="0" applyFont="1" applyFill="1" applyAlignment="1">
      <alignment vertical="center"/>
    </xf>
    <xf numFmtId="0" fontId="32" fillId="0" borderId="0" xfId="0" applyFont="1" applyFill="1" applyBorder="1" applyAlignment="1">
      <alignment horizontal="center" vertical="center"/>
    </xf>
    <xf numFmtId="0" fontId="11" fillId="0" borderId="0" xfId="61" applyFont="1" applyFill="1" applyBorder="1" applyAlignment="1">
      <alignment horizontal="right" vertical="center"/>
    </xf>
    <xf numFmtId="0" fontId="10" fillId="0" borderId="0" xfId="61" applyFont="1" applyFill="1" applyBorder="1" applyAlignment="1">
      <alignment horizontal="right" vertical="center"/>
    </xf>
    <xf numFmtId="0" fontId="7" fillId="0" borderId="0" xfId="0" applyFont="1" applyFill="1" applyBorder="1" applyAlignment="1">
      <alignment vertical="center"/>
    </xf>
    <xf numFmtId="0" fontId="13" fillId="0" borderId="4" xfId="61" applyFont="1" applyFill="1" applyBorder="1" applyAlignment="1">
      <alignment vertical="center"/>
    </xf>
    <xf numFmtId="182" fontId="16" fillId="0" borderId="6" xfId="61" applyNumberFormat="1" applyFont="1" applyFill="1" applyBorder="1" applyAlignment="1">
      <alignment horizontal="right" vertical="center"/>
    </xf>
    <xf numFmtId="182" fontId="9" fillId="0" borderId="0" xfId="0" applyNumberFormat="1" applyFont="1" applyFill="1" applyAlignment="1">
      <alignment vertical="center"/>
    </xf>
    <xf numFmtId="49" fontId="13" fillId="0" borderId="4" xfId="61" applyNumberFormat="1" applyFont="1" applyFill="1" applyBorder="1" applyAlignment="1">
      <alignment vertical="center"/>
    </xf>
    <xf numFmtId="49" fontId="9" fillId="0" borderId="4" xfId="61" applyNumberFormat="1" applyFont="1" applyFill="1" applyBorder="1" applyAlignment="1">
      <alignment vertical="center"/>
    </xf>
    <xf numFmtId="0" fontId="12" fillId="0" borderId="6" xfId="0" applyFont="1" applyBorder="1" applyAlignment="1">
      <alignment horizontal="right" vertical="center"/>
    </xf>
    <xf numFmtId="182" fontId="9" fillId="0" borderId="0" xfId="0" applyNumberFormat="1" applyFont="1" applyFill="1" applyBorder="1" applyAlignment="1">
      <alignment vertical="center"/>
    </xf>
    <xf numFmtId="0" fontId="9" fillId="0" borderId="0" xfId="0" applyFont="1" applyFill="1" applyBorder="1" applyAlignment="1">
      <alignment vertical="center"/>
    </xf>
    <xf numFmtId="182" fontId="9" fillId="0" borderId="6" xfId="61" applyNumberFormat="1" applyFont="1" applyFill="1" applyBorder="1" applyAlignment="1">
      <alignment horizontal="right" vertical="center"/>
    </xf>
    <xf numFmtId="0" fontId="9" fillId="0" borderId="6" xfId="0" applyFont="1" applyFill="1" applyBorder="1" applyAlignment="1">
      <alignment horizontal="right" vertical="center"/>
    </xf>
    <xf numFmtId="49" fontId="9" fillId="0" borderId="7" xfId="61" applyNumberFormat="1" applyFont="1" applyFill="1" applyBorder="1" applyAlignment="1">
      <alignment vertical="center"/>
    </xf>
    <xf numFmtId="182" fontId="9" fillId="0" borderId="9" xfId="61" applyNumberFormat="1" applyFont="1" applyFill="1" applyBorder="1" applyAlignment="1">
      <alignment horizontal="right" vertical="center"/>
    </xf>
    <xf numFmtId="49" fontId="13" fillId="0" borderId="14" xfId="61" applyNumberFormat="1" applyFont="1" applyFill="1" applyBorder="1" applyAlignment="1">
      <alignment vertical="center"/>
    </xf>
    <xf numFmtId="182" fontId="16" fillId="0" borderId="16" xfId="61" applyNumberFormat="1" applyFont="1" applyFill="1" applyBorder="1" applyAlignment="1">
      <alignment horizontal="right" vertical="center"/>
    </xf>
    <xf numFmtId="0" fontId="12" fillId="0" borderId="9" xfId="0" applyFont="1" applyBorder="1" applyAlignment="1">
      <alignment horizontal="right" vertical="center"/>
    </xf>
    <xf numFmtId="0" fontId="12" fillId="0" borderId="0" xfId="55" applyFont="1" applyFill="1" applyBorder="1" applyAlignment="1">
      <alignment horizontal="left" vertical="center" wrapText="1"/>
    </xf>
    <xf numFmtId="176" fontId="5" fillId="0" borderId="0" xfId="63" applyNumberFormat="1" applyFont="1" applyFill="1" applyAlignment="1" applyProtection="1">
      <alignment horizontal="left" vertical="top"/>
      <protection locked="0"/>
    </xf>
    <xf numFmtId="176" fontId="33" fillId="0" borderId="0" xfId="63" applyNumberFormat="1" applyFont="1" applyFill="1" applyAlignment="1" applyProtection="1">
      <alignment horizontal="center" vertical="center"/>
      <protection locked="0"/>
    </xf>
    <xf numFmtId="176" fontId="5" fillId="0" borderId="0" xfId="63" applyNumberFormat="1" applyFont="1" applyFill="1" applyAlignment="1" applyProtection="1">
      <alignment vertical="center"/>
      <protection locked="0"/>
    </xf>
    <xf numFmtId="176" fontId="7" fillId="0" borderId="0" xfId="63" applyNumberFormat="1" applyFont="1" applyFill="1" applyAlignment="1" applyProtection="1">
      <alignment vertical="center"/>
      <protection locked="0"/>
    </xf>
    <xf numFmtId="176" fontId="34" fillId="0" borderId="0" xfId="63" applyNumberFormat="1" applyFont="1" applyFill="1" applyAlignment="1" applyProtection="1">
      <alignment vertical="center" wrapText="1"/>
      <protection locked="0"/>
    </xf>
    <xf numFmtId="176" fontId="35" fillId="0" borderId="0" xfId="63" applyNumberFormat="1" applyFont="1" applyFill="1" applyAlignment="1" applyProtection="1">
      <alignment vertical="center"/>
      <protection locked="0"/>
    </xf>
    <xf numFmtId="176" fontId="10" fillId="0" borderId="0" xfId="61" applyNumberFormat="1" applyFont="1" applyFill="1" applyAlignment="1">
      <alignment horizontal="left" vertical="top"/>
    </xf>
    <xf numFmtId="176" fontId="19" fillId="0" borderId="0" xfId="61" applyNumberFormat="1" applyFont="1" applyFill="1" applyAlignment="1">
      <alignment horizontal="center" vertical="center"/>
    </xf>
    <xf numFmtId="176" fontId="32" fillId="0" borderId="0" xfId="55" applyNumberFormat="1" applyFont="1" applyFill="1" applyBorder="1" applyAlignment="1">
      <alignment horizontal="center" vertical="center"/>
    </xf>
    <xf numFmtId="176" fontId="11" fillId="0" borderId="0" xfId="55" applyNumberFormat="1" applyFont="1" applyFill="1" applyBorder="1" applyAlignment="1">
      <alignment horizontal="center" vertical="center"/>
    </xf>
    <xf numFmtId="176" fontId="10" fillId="0" borderId="0" xfId="55" applyNumberFormat="1" applyFont="1" applyFill="1" applyBorder="1" applyAlignment="1">
      <alignment horizontal="right" vertical="center"/>
    </xf>
    <xf numFmtId="176" fontId="36" fillId="2" borderId="1" xfId="55" applyNumberFormat="1" applyFont="1" applyFill="1" applyBorder="1" applyAlignment="1">
      <alignment horizontal="center" vertical="center" wrapText="1"/>
    </xf>
    <xf numFmtId="176" fontId="36" fillId="2" borderId="2" xfId="55" applyNumberFormat="1" applyFont="1" applyFill="1" applyBorder="1" applyAlignment="1">
      <alignment horizontal="center" vertical="center" wrapText="1"/>
    </xf>
    <xf numFmtId="176" fontId="36" fillId="2" borderId="3" xfId="55" applyNumberFormat="1" applyFont="1" applyFill="1" applyBorder="1" applyAlignment="1">
      <alignment horizontal="center" vertical="center" wrapText="1"/>
    </xf>
    <xf numFmtId="176" fontId="36" fillId="2" borderId="4" xfId="55" applyNumberFormat="1" applyFont="1" applyFill="1" applyBorder="1" applyAlignment="1">
      <alignment horizontal="center" vertical="center" wrapText="1"/>
    </xf>
    <xf numFmtId="176" fontId="36" fillId="2" borderId="5" xfId="55" applyNumberFormat="1" applyFont="1" applyFill="1" applyBorder="1" applyAlignment="1">
      <alignment horizontal="center" vertical="center" wrapText="1"/>
    </xf>
    <xf numFmtId="176" fontId="36" fillId="2" borderId="6" xfId="55" applyNumberFormat="1" applyFont="1" applyFill="1" applyBorder="1" applyAlignment="1">
      <alignment horizontal="center" vertical="center" wrapText="1"/>
    </xf>
    <xf numFmtId="176" fontId="37" fillId="2" borderId="4" xfId="55" applyNumberFormat="1" applyFont="1" applyFill="1" applyBorder="1" applyAlignment="1">
      <alignment horizontal="center" vertical="center" wrapText="1"/>
    </xf>
    <xf numFmtId="176" fontId="13" fillId="2" borderId="5" xfId="65" applyNumberFormat="1" applyFont="1" applyFill="1" applyBorder="1" applyAlignment="1">
      <alignment horizontal="center" vertical="center"/>
    </xf>
    <xf numFmtId="176" fontId="13" fillId="2" borderId="6" xfId="65" applyNumberFormat="1" applyFont="1" applyFill="1" applyBorder="1" applyAlignment="1">
      <alignment horizontal="center" vertical="center"/>
    </xf>
    <xf numFmtId="176" fontId="4" fillId="0" borderId="4" xfId="61" applyNumberFormat="1" applyFont="1" applyFill="1" applyBorder="1" applyAlignment="1">
      <alignment vertical="center" wrapText="1"/>
    </xf>
    <xf numFmtId="182" fontId="9" fillId="0" borderId="5" xfId="19" applyNumberFormat="1" applyFont="1" applyFill="1" applyBorder="1" applyAlignment="1">
      <alignment horizontal="center" vertical="center"/>
    </xf>
    <xf numFmtId="176" fontId="12" fillId="2" borderId="6" xfId="0" applyNumberFormat="1" applyFont="1" applyFill="1" applyBorder="1" applyAlignment="1" applyProtection="1">
      <alignment horizontal="center" vertical="center"/>
    </xf>
    <xf numFmtId="182" fontId="4" fillId="0" borderId="5" xfId="8" applyNumberFormat="1" applyFont="1" applyFill="1" applyBorder="1" applyAlignment="1">
      <alignment horizontal="center" vertical="center"/>
    </xf>
    <xf numFmtId="182" fontId="4" fillId="0" borderId="5" xfId="19" applyNumberFormat="1" applyFont="1" applyFill="1" applyBorder="1" applyAlignment="1">
      <alignment horizontal="center" vertical="center"/>
    </xf>
    <xf numFmtId="176" fontId="9" fillId="0" borderId="7" xfId="63" applyNumberFormat="1" applyFont="1" applyFill="1" applyBorder="1" applyAlignment="1" applyProtection="1">
      <alignment vertical="center"/>
      <protection locked="0"/>
    </xf>
    <xf numFmtId="176" fontId="9" fillId="0" borderId="8" xfId="63" applyNumberFormat="1" applyFont="1" applyFill="1" applyBorder="1" applyAlignment="1" applyProtection="1">
      <alignment horizontal="center" vertical="center"/>
      <protection locked="0"/>
    </xf>
    <xf numFmtId="176" fontId="12" fillId="2" borderId="9" xfId="0" applyNumberFormat="1" applyFont="1" applyFill="1" applyBorder="1" applyAlignment="1" applyProtection="1">
      <alignment horizontal="center" vertical="center"/>
    </xf>
    <xf numFmtId="176" fontId="21" fillId="0" borderId="0" xfId="55" applyNumberFormat="1" applyFont="1" applyFill="1" applyAlignment="1">
      <alignment horizontal="justify" vertical="center" wrapText="1"/>
    </xf>
    <xf numFmtId="176" fontId="12" fillId="0" borderId="0" xfId="55" applyNumberFormat="1" applyFont="1" applyFill="1" applyAlignment="1">
      <alignment horizontal="justify" vertical="center" wrapText="1"/>
    </xf>
    <xf numFmtId="0" fontId="11" fillId="0" borderId="0" xfId="0" applyFont="1" applyFill="1" applyAlignment="1">
      <alignment horizontal="center" vertical="center"/>
    </xf>
    <xf numFmtId="0" fontId="10" fillId="0" borderId="0" xfId="66" applyFont="1" applyFill="1" applyAlignment="1">
      <alignment horizontal="left" vertical="top"/>
    </xf>
    <xf numFmtId="0" fontId="10" fillId="0" borderId="0" xfId="66" applyFont="1" applyFill="1">
      <alignment vertical="center"/>
    </xf>
    <xf numFmtId="0" fontId="10" fillId="0" borderId="0" xfId="66" applyFont="1" applyFill="1" applyAlignment="1">
      <alignment horizontal="right" vertical="center"/>
    </xf>
    <xf numFmtId="0" fontId="7" fillId="0" borderId="1" xfId="60" applyNumberFormat="1" applyFont="1" applyFill="1" applyBorder="1" applyAlignment="1" applyProtection="1">
      <alignment horizontal="center" vertical="center"/>
    </xf>
    <xf numFmtId="0" fontId="7" fillId="0" borderId="2" xfId="60" applyNumberFormat="1" applyFont="1" applyFill="1" applyBorder="1" applyAlignment="1" applyProtection="1">
      <alignment horizontal="center" vertical="center"/>
    </xf>
    <xf numFmtId="0" fontId="7" fillId="0" borderId="3" xfId="60" applyNumberFormat="1" applyFont="1" applyFill="1" applyBorder="1" applyAlignment="1" applyProtection="1">
      <alignment horizontal="center" vertical="center"/>
    </xf>
    <xf numFmtId="0" fontId="21" fillId="0" borderId="15" xfId="0" applyNumberFormat="1" applyFont="1" applyFill="1" applyBorder="1" applyAlignment="1" applyProtection="1">
      <alignment horizontal="left" vertical="center"/>
    </xf>
    <xf numFmtId="176" fontId="23" fillId="0" borderId="0" xfId="61" applyNumberFormat="1" applyFont="1" applyFill="1" applyAlignment="1">
      <alignment horizontal="center" vertical="center"/>
    </xf>
    <xf numFmtId="176" fontId="10" fillId="0" borderId="0" xfId="61" applyNumberFormat="1" applyFont="1" applyFill="1">
      <alignment vertical="center"/>
    </xf>
    <xf numFmtId="176" fontId="11" fillId="0" borderId="0" xfId="61" applyNumberFormat="1" applyFont="1" applyFill="1">
      <alignment vertical="center"/>
    </xf>
    <xf numFmtId="176" fontId="24" fillId="0" borderId="0" xfId="61" applyNumberFormat="1" applyFont="1" applyFill="1">
      <alignment vertical="center"/>
    </xf>
    <xf numFmtId="176" fontId="12" fillId="0" borderId="0" xfId="61" applyNumberFormat="1" applyFont="1" applyFill="1">
      <alignment vertical="center"/>
    </xf>
    <xf numFmtId="176" fontId="12" fillId="0" borderId="0" xfId="61" applyNumberFormat="1" applyFont="1" applyFill="1" applyAlignment="1">
      <alignment horizontal="center" vertical="center"/>
    </xf>
    <xf numFmtId="181" fontId="12" fillId="0" borderId="0" xfId="61" applyNumberFormat="1" applyFont="1" applyFill="1" applyAlignment="1">
      <alignment horizontal="center" vertical="center"/>
    </xf>
    <xf numFmtId="182" fontId="12" fillId="0" borderId="0" xfId="61" applyNumberFormat="1" applyFont="1" applyFill="1">
      <alignment vertical="center"/>
    </xf>
    <xf numFmtId="181" fontId="12" fillId="0" borderId="0" xfId="61" applyNumberFormat="1" applyFont="1" applyFill="1">
      <alignment vertical="center"/>
    </xf>
    <xf numFmtId="181" fontId="10" fillId="0" borderId="0" xfId="61" applyNumberFormat="1" applyFont="1" applyFill="1" applyAlignment="1">
      <alignment horizontal="left" vertical="top"/>
    </xf>
    <xf numFmtId="182" fontId="10" fillId="0" borderId="0" xfId="61" applyNumberFormat="1" applyFont="1" applyFill="1" applyAlignment="1">
      <alignment horizontal="left" vertical="top"/>
    </xf>
    <xf numFmtId="176" fontId="1" fillId="0" borderId="0" xfId="61" applyNumberFormat="1" applyFont="1" applyFill="1" applyAlignment="1">
      <alignment horizontal="center" vertical="center"/>
    </xf>
    <xf numFmtId="181" fontId="1" fillId="0" borderId="0" xfId="61" applyNumberFormat="1" applyFont="1" applyFill="1" applyAlignment="1">
      <alignment horizontal="center" vertical="center"/>
    </xf>
    <xf numFmtId="176" fontId="1" fillId="0" borderId="0" xfId="61" applyNumberFormat="1" applyFont="1" applyFill="1" applyBorder="1" applyAlignment="1">
      <alignment horizontal="right" vertical="center"/>
    </xf>
    <xf numFmtId="176" fontId="7" fillId="0" borderId="1" xfId="61" applyNumberFormat="1" applyFont="1" applyFill="1" applyBorder="1" applyAlignment="1">
      <alignment horizontal="center" vertical="center" wrapText="1"/>
    </xf>
    <xf numFmtId="176" fontId="7" fillId="0" borderId="2" xfId="61" applyNumberFormat="1" applyFont="1" applyFill="1" applyBorder="1" applyAlignment="1">
      <alignment horizontal="center" vertical="center"/>
    </xf>
    <xf numFmtId="176" fontId="38" fillId="0" borderId="4" xfId="61" applyNumberFormat="1" applyFont="1" applyFill="1" applyBorder="1" applyAlignment="1">
      <alignment horizontal="center" vertical="center" wrapText="1"/>
    </xf>
    <xf numFmtId="176" fontId="38" fillId="0" borderId="5" xfId="61" applyNumberFormat="1" applyFont="1" applyFill="1" applyBorder="1" applyAlignment="1">
      <alignment horizontal="center" vertical="center"/>
    </xf>
    <xf numFmtId="176" fontId="13" fillId="0" borderId="5" xfId="0" applyNumberFormat="1" applyFont="1" applyFill="1" applyBorder="1" applyAlignment="1">
      <alignment horizontal="center" vertical="center"/>
    </xf>
    <xf numFmtId="181" fontId="38" fillId="0" borderId="5" xfId="61" applyNumberFormat="1" applyFont="1" applyFill="1" applyBorder="1" applyAlignment="1">
      <alignment horizontal="center" vertical="center"/>
    </xf>
    <xf numFmtId="182" fontId="38" fillId="0" borderId="5" xfId="61" applyNumberFormat="1" applyFont="1" applyFill="1" applyBorder="1" applyAlignment="1">
      <alignment horizontal="center" vertical="center"/>
    </xf>
    <xf numFmtId="176" fontId="13" fillId="0" borderId="4" xfId="22" applyNumberFormat="1" applyFont="1" applyFill="1" applyBorder="1" applyAlignment="1" applyProtection="1">
      <alignment horizontal="left" vertical="center" wrapText="1"/>
      <protection locked="0"/>
    </xf>
    <xf numFmtId="176" fontId="13" fillId="0" borderId="5" xfId="22" applyNumberFormat="1" applyFont="1" applyFill="1" applyBorder="1" applyAlignment="1" applyProtection="1">
      <alignment horizontal="center" vertical="center" wrapText="1"/>
      <protection locked="0"/>
    </xf>
    <xf numFmtId="176" fontId="13" fillId="0" borderId="5" xfId="22" applyNumberFormat="1" applyFont="1" applyFill="1" applyBorder="1" applyAlignment="1" applyProtection="1">
      <alignment horizontal="left" vertical="center" wrapText="1"/>
      <protection locked="0"/>
    </xf>
    <xf numFmtId="176" fontId="21" fillId="0" borderId="4" xfId="0" applyNumberFormat="1" applyFont="1" applyFill="1" applyBorder="1" applyAlignment="1">
      <alignment vertical="center" wrapText="1"/>
    </xf>
    <xf numFmtId="176" fontId="21" fillId="0" borderId="5" xfId="0" applyNumberFormat="1" applyFont="1" applyFill="1" applyBorder="1" applyAlignment="1">
      <alignment horizontal="center" vertical="center"/>
    </xf>
    <xf numFmtId="181" fontId="4" fillId="0" borderId="5" xfId="61" applyNumberFormat="1" applyFont="1" applyFill="1" applyBorder="1" applyAlignment="1">
      <alignment horizontal="center" vertical="center"/>
    </xf>
    <xf numFmtId="176" fontId="4" fillId="0" borderId="5" xfId="61" applyNumberFormat="1" applyFont="1" applyFill="1" applyBorder="1" applyAlignment="1">
      <alignment vertical="center" wrapText="1"/>
    </xf>
    <xf numFmtId="182" fontId="12" fillId="0" borderId="5" xfId="0" applyNumberFormat="1" applyFont="1" applyFill="1" applyBorder="1" applyAlignment="1">
      <alignment horizontal="center" vertical="center"/>
    </xf>
    <xf numFmtId="182" fontId="12" fillId="0" borderId="5" xfId="19" applyNumberFormat="1" applyFont="1" applyFill="1" applyBorder="1" applyAlignment="1">
      <alignment horizontal="center" vertical="center"/>
    </xf>
    <xf numFmtId="182" fontId="21" fillId="0" borderId="5" xfId="67" applyNumberFormat="1" applyFont="1" applyFill="1" applyBorder="1" applyAlignment="1">
      <alignment horizontal="center" vertical="center"/>
    </xf>
    <xf numFmtId="0" fontId="12" fillId="0" borderId="5" xfId="0" applyFont="1" applyFill="1" applyBorder="1" applyAlignment="1">
      <alignment horizontal="center" vertical="center"/>
    </xf>
    <xf numFmtId="176" fontId="13" fillId="0" borderId="4" xfId="0" applyNumberFormat="1" applyFont="1" applyFill="1" applyBorder="1" applyAlignment="1">
      <alignment vertical="center" wrapText="1"/>
    </xf>
    <xf numFmtId="176" fontId="38" fillId="0" borderId="5" xfId="61" applyNumberFormat="1" applyFont="1" applyFill="1" applyBorder="1" applyAlignment="1">
      <alignment vertical="center" wrapText="1"/>
    </xf>
    <xf numFmtId="182" fontId="21" fillId="0" borderId="5" xfId="0" applyNumberFormat="1" applyFont="1" applyFill="1" applyBorder="1" applyAlignment="1">
      <alignment horizontal="center" vertical="center"/>
    </xf>
    <xf numFmtId="182" fontId="21" fillId="0" borderId="5" xfId="19" applyNumberFormat="1" applyFont="1" applyFill="1" applyBorder="1" applyAlignment="1">
      <alignment horizontal="center" vertical="center"/>
    </xf>
    <xf numFmtId="180" fontId="4" fillId="0" borderId="5" xfId="61" applyNumberFormat="1" applyFont="1" applyFill="1" applyBorder="1" applyAlignment="1">
      <alignment vertical="center" wrapText="1"/>
    </xf>
    <xf numFmtId="0" fontId="12" fillId="0" borderId="5" xfId="61" applyFont="1" applyFill="1" applyBorder="1" applyAlignment="1">
      <alignment horizontal="center" vertical="center"/>
    </xf>
    <xf numFmtId="176" fontId="21" fillId="0" borderId="7" xfId="0" applyNumberFormat="1" applyFont="1" applyFill="1" applyBorder="1" applyAlignment="1">
      <alignment vertical="center" wrapText="1"/>
    </xf>
    <xf numFmtId="182" fontId="21" fillId="0" borderId="8" xfId="0" applyNumberFormat="1" applyFont="1" applyFill="1" applyBorder="1" applyAlignment="1">
      <alignment horizontal="center" vertical="center"/>
    </xf>
    <xf numFmtId="182" fontId="21" fillId="0" borderId="8" xfId="19" applyNumberFormat="1" applyFont="1" applyFill="1" applyBorder="1" applyAlignment="1">
      <alignment horizontal="center" vertical="center"/>
    </xf>
    <xf numFmtId="181" fontId="4" fillId="0" borderId="8" xfId="61" applyNumberFormat="1" applyFont="1" applyFill="1" applyBorder="1" applyAlignment="1">
      <alignment horizontal="center" vertical="center"/>
    </xf>
    <xf numFmtId="180" fontId="4" fillId="0" borderId="8" xfId="61" applyNumberFormat="1" applyFont="1" applyFill="1" applyBorder="1" applyAlignment="1">
      <alignment vertical="center" wrapText="1"/>
    </xf>
    <xf numFmtId="182" fontId="12" fillId="0" borderId="8" xfId="19" applyNumberFormat="1" applyFont="1" applyFill="1" applyBorder="1" applyAlignment="1">
      <alignment horizontal="center" vertical="center"/>
    </xf>
    <xf numFmtId="176" fontId="7" fillId="0" borderId="3" xfId="61" applyNumberFormat="1" applyFont="1" applyFill="1" applyBorder="1" applyAlignment="1">
      <alignment horizontal="center" vertical="center"/>
    </xf>
    <xf numFmtId="181" fontId="38" fillId="0" borderId="6" xfId="61" applyNumberFormat="1" applyFont="1" applyFill="1" applyBorder="1" applyAlignment="1">
      <alignment horizontal="center" vertical="center"/>
    </xf>
    <xf numFmtId="181" fontId="4" fillId="0" borderId="6" xfId="61" applyNumberFormat="1" applyFont="1" applyFill="1" applyBorder="1" applyAlignment="1">
      <alignment horizontal="center" vertical="center"/>
    </xf>
    <xf numFmtId="181" fontId="4" fillId="0" borderId="9" xfId="61" applyNumberFormat="1" applyFont="1" applyFill="1" applyBorder="1" applyAlignment="1">
      <alignment horizontal="center" vertical="center"/>
    </xf>
    <xf numFmtId="0" fontId="10" fillId="0" borderId="0" xfId="0" applyFont="1" applyAlignment="1">
      <alignment horizontal="left" vertical="top"/>
    </xf>
    <xf numFmtId="0" fontId="23" fillId="0" borderId="0" xfId="0" applyFont="1" applyAlignment="1">
      <alignment horizontal="center" vertical="center"/>
    </xf>
    <xf numFmtId="0" fontId="10" fillId="0" borderId="0" xfId="0" applyFont="1" applyAlignment="1"/>
    <xf numFmtId="0" fontId="11" fillId="0" borderId="0" xfId="0" applyFont="1" applyAlignment="1">
      <alignment vertical="center"/>
    </xf>
    <xf numFmtId="0" fontId="24" fillId="0" borderId="0" xfId="0" applyFont="1" applyAlignment="1">
      <alignment vertical="center"/>
    </xf>
    <xf numFmtId="0" fontId="12" fillId="0" borderId="0" xfId="0" applyFont="1" applyAlignment="1">
      <alignment vertical="center"/>
    </xf>
    <xf numFmtId="0" fontId="12" fillId="0" borderId="0" xfId="0" applyFont="1" applyAlignment="1"/>
    <xf numFmtId="176" fontId="10" fillId="0" borderId="0" xfId="50" applyNumberFormat="1" applyFont="1" applyAlignment="1">
      <alignment horizontal="left" vertical="top"/>
    </xf>
    <xf numFmtId="177" fontId="10" fillId="0" borderId="0" xfId="50" applyNumberFormat="1" applyFont="1" applyAlignment="1">
      <alignment horizontal="left" vertical="top"/>
    </xf>
    <xf numFmtId="0" fontId="10" fillId="0" borderId="0" xfId="50" applyFont="1" applyAlignment="1">
      <alignment horizontal="left" vertical="top"/>
    </xf>
    <xf numFmtId="0" fontId="2" fillId="0" borderId="0" xfId="50" applyFont="1" applyAlignment="1">
      <alignment horizontal="center" vertical="center"/>
    </xf>
    <xf numFmtId="0" fontId="10" fillId="0" borderId="0" xfId="50" applyFont="1" applyBorder="1">
      <alignment vertical="center"/>
    </xf>
    <xf numFmtId="0" fontId="10" fillId="0" borderId="0" xfId="50" applyFont="1">
      <alignment vertical="center"/>
    </xf>
    <xf numFmtId="176" fontId="5" fillId="0" borderId="0" xfId="50" applyNumberFormat="1" applyFont="1" applyAlignment="1">
      <alignment horizontal="center" vertical="center"/>
    </xf>
    <xf numFmtId="177" fontId="5" fillId="0" borderId="0" xfId="50" applyNumberFormat="1" applyFont="1" applyAlignment="1"/>
    <xf numFmtId="0" fontId="10" fillId="0" borderId="0" xfId="50" applyFont="1" applyAlignment="1">
      <alignment horizontal="right" vertical="center"/>
    </xf>
    <xf numFmtId="0" fontId="11" fillId="0" borderId="3" xfId="50" applyFont="1" applyBorder="1" applyAlignment="1">
      <alignment horizontal="center" vertical="center"/>
    </xf>
    <xf numFmtId="182" fontId="13" fillId="0" borderId="5" xfId="62" applyNumberFormat="1" applyFont="1" applyFill="1" applyBorder="1" applyAlignment="1">
      <alignment horizontal="center" vertical="center"/>
    </xf>
    <xf numFmtId="182" fontId="13" fillId="0" borderId="6" xfId="62" applyNumberFormat="1" applyFont="1" applyFill="1" applyBorder="1" applyAlignment="1">
      <alignment horizontal="center" vertical="center"/>
    </xf>
    <xf numFmtId="0" fontId="9" fillId="0" borderId="4" xfId="50" applyFont="1" applyFill="1" applyBorder="1" applyAlignment="1">
      <alignment horizontal="center" vertical="center"/>
    </xf>
    <xf numFmtId="182" fontId="9" fillId="0" borderId="5" xfId="50" applyNumberFormat="1" applyFont="1" applyFill="1" applyBorder="1" applyAlignment="1">
      <alignment horizontal="center" vertical="center"/>
    </xf>
    <xf numFmtId="182" fontId="12" fillId="0" borderId="6" xfId="50" applyNumberFormat="1" applyFont="1" applyBorder="1" applyAlignment="1">
      <alignment horizontal="center" vertical="center"/>
    </xf>
    <xf numFmtId="0" fontId="4" fillId="0" borderId="4" xfId="50" applyFont="1" applyBorder="1" applyAlignment="1">
      <alignment horizontal="center" vertical="center"/>
    </xf>
    <xf numFmtId="182" fontId="4" fillId="0" borderId="5" xfId="50" applyNumberFormat="1" applyFont="1" applyBorder="1" applyAlignment="1">
      <alignment horizontal="center" vertical="center"/>
    </xf>
    <xf numFmtId="182" fontId="9" fillId="0" borderId="5" xfId="45" applyNumberFormat="1" applyFont="1" applyBorder="1" applyAlignment="1">
      <alignment horizontal="center" vertical="center"/>
    </xf>
    <xf numFmtId="0" fontId="4" fillId="0" borderId="7" xfId="50" applyFont="1" applyBorder="1" applyAlignment="1">
      <alignment horizontal="center" vertical="center"/>
    </xf>
    <xf numFmtId="182" fontId="4" fillId="0" borderId="8" xfId="50" applyNumberFormat="1" applyFont="1" applyBorder="1" applyAlignment="1">
      <alignment horizontal="center" vertical="center"/>
    </xf>
    <xf numFmtId="182" fontId="12" fillId="0" borderId="9" xfId="50" applyNumberFormat="1" applyFont="1" applyBorder="1" applyAlignment="1">
      <alignment horizontal="center" vertical="center"/>
    </xf>
    <xf numFmtId="3" fontId="5" fillId="0" borderId="0" xfId="0" applyNumberFormat="1" applyFont="1" applyFill="1" applyBorder="1" applyAlignment="1" applyProtection="1">
      <alignment horizontal="right" vertical="center"/>
    </xf>
    <xf numFmtId="0" fontId="7" fillId="0" borderId="1" xfId="62" applyFont="1" applyFill="1" applyBorder="1" applyAlignment="1">
      <alignment horizontal="center" vertical="center" wrapText="1"/>
    </xf>
    <xf numFmtId="0" fontId="7" fillId="0" borderId="2" xfId="62" applyFont="1" applyFill="1" applyBorder="1" applyAlignment="1">
      <alignment horizontal="center" vertical="center" wrapText="1"/>
    </xf>
    <xf numFmtId="0" fontId="13" fillId="0" borderId="4" xfId="62" applyFont="1" applyFill="1" applyBorder="1" applyAlignment="1">
      <alignment horizontal="center" vertical="center" wrapText="1"/>
    </xf>
    <xf numFmtId="184" fontId="16" fillId="0" borderId="5" xfId="0" applyNumberFormat="1" applyFont="1" applyFill="1" applyBorder="1" applyAlignment="1">
      <alignment horizontal="center" vertical="center"/>
    </xf>
    <xf numFmtId="0" fontId="39" fillId="0" borderId="5" xfId="62" applyFont="1" applyFill="1" applyBorder="1" applyAlignment="1">
      <alignment horizontal="center" vertical="center" wrapText="1"/>
    </xf>
    <xf numFmtId="181" fontId="16" fillId="0" borderId="6" xfId="62" applyNumberFormat="1" applyFont="1" applyFill="1" applyBorder="1" applyAlignment="1">
      <alignment horizontal="center" vertical="center"/>
    </xf>
    <xf numFmtId="0" fontId="13" fillId="0" borderId="4" xfId="50" applyFont="1" applyFill="1" applyBorder="1" applyAlignment="1">
      <alignment horizontal="center" vertical="center" wrapText="1"/>
    </xf>
    <xf numFmtId="177" fontId="13" fillId="0" borderId="5" xfId="50" applyNumberFormat="1" applyFont="1" applyFill="1" applyBorder="1" applyAlignment="1">
      <alignment horizontal="center" vertical="center" wrapText="1"/>
    </xf>
    <xf numFmtId="176" fontId="40" fillId="0" borderId="5" xfId="50" applyNumberFormat="1" applyFont="1" applyBorder="1" applyAlignment="1">
      <alignment horizontal="center" vertical="center"/>
    </xf>
    <xf numFmtId="0" fontId="4" fillId="0" borderId="4" xfId="50" applyFont="1" applyBorder="1" applyAlignment="1">
      <alignment vertical="center" wrapText="1"/>
    </xf>
    <xf numFmtId="184" fontId="9" fillId="0" borderId="5" xfId="0" applyNumberFormat="1" applyFont="1" applyFill="1" applyBorder="1" applyAlignment="1">
      <alignment horizontal="center" vertical="center"/>
    </xf>
    <xf numFmtId="0" fontId="4" fillId="0" borderId="5" xfId="50" applyFont="1" applyBorder="1" applyAlignment="1">
      <alignment vertical="center" wrapText="1"/>
    </xf>
    <xf numFmtId="0" fontId="13" fillId="0" borderId="4" xfId="50" applyFont="1" applyBorder="1" applyAlignment="1">
      <alignment vertical="center" wrapText="1"/>
    </xf>
    <xf numFmtId="176" fontId="16" fillId="0" borderId="5" xfId="45" applyNumberFormat="1" applyFont="1" applyBorder="1" applyAlignment="1">
      <alignment horizontal="center" vertical="center"/>
    </xf>
    <xf numFmtId="0" fontId="13" fillId="0" borderId="5" xfId="50" applyFont="1" applyBorder="1" applyAlignment="1">
      <alignment vertical="center" wrapText="1"/>
    </xf>
    <xf numFmtId="176" fontId="4" fillId="0" borderId="5" xfId="50" applyNumberFormat="1" applyFont="1" applyBorder="1" applyAlignment="1">
      <alignment horizontal="center" vertical="center"/>
    </xf>
    <xf numFmtId="181" fontId="9" fillId="0" borderId="6" xfId="62" applyNumberFormat="1" applyFont="1" applyFill="1" applyBorder="1" applyAlignment="1">
      <alignment horizontal="center" vertical="center"/>
    </xf>
    <xf numFmtId="0" fontId="9" fillId="0" borderId="7" xfId="50" applyFont="1" applyFill="1" applyBorder="1" applyAlignment="1">
      <alignment vertical="center" wrapText="1"/>
    </xf>
    <xf numFmtId="184" fontId="16" fillId="0" borderId="8" xfId="0" applyNumberFormat="1" applyFont="1" applyFill="1" applyBorder="1" applyAlignment="1">
      <alignment horizontal="center" vertical="center"/>
    </xf>
    <xf numFmtId="177" fontId="9" fillId="0" borderId="8" xfId="50" applyNumberFormat="1" applyFont="1" applyFill="1" applyBorder="1" applyAlignment="1">
      <alignment vertical="center" wrapText="1"/>
    </xf>
    <xf numFmtId="181" fontId="16" fillId="0" borderId="9" xfId="62" applyNumberFormat="1" applyFont="1" applyFill="1" applyBorder="1" applyAlignment="1">
      <alignment horizontal="center" vertical="center"/>
    </xf>
    <xf numFmtId="176" fontId="12" fillId="0" borderId="0" xfId="0" applyNumberFormat="1" applyFont="1" applyAlignment="1">
      <alignment vertical="center"/>
    </xf>
    <xf numFmtId="0" fontId="12" fillId="0" borderId="0" xfId="0" applyFont="1" applyFill="1" applyAlignment="1">
      <alignment vertical="center"/>
    </xf>
    <xf numFmtId="0" fontId="5" fillId="0" borderId="0" xfId="0" applyFont="1" applyAlignment="1">
      <alignment horizontal="left" vertical="top"/>
    </xf>
    <xf numFmtId="0" fontId="14" fillId="0" borderId="0" xfId="0" applyFont="1" applyAlignment="1">
      <alignment horizontal="center" vertical="center"/>
    </xf>
    <xf numFmtId="0" fontId="5" fillId="0" borderId="0" xfId="0" applyFont="1">
      <alignment vertical="center"/>
    </xf>
    <xf numFmtId="0" fontId="41" fillId="0" borderId="0" xfId="0" applyFont="1">
      <alignment vertical="center"/>
    </xf>
    <xf numFmtId="0" fontId="9" fillId="0" borderId="0" xfId="0" applyFont="1" applyAlignment="1">
      <alignment horizontal="center" vertical="center"/>
    </xf>
    <xf numFmtId="0" fontId="9" fillId="0" borderId="0" xfId="0" applyFont="1">
      <alignment vertical="center"/>
    </xf>
    <xf numFmtId="0" fontId="6" fillId="0" borderId="0" xfId="0" applyFont="1" applyFill="1" applyAlignment="1">
      <alignment horizontal="center" vertical="center"/>
    </xf>
    <xf numFmtId="0" fontId="5" fillId="0" borderId="0" xfId="0" applyFont="1" applyAlignment="1">
      <alignment horizontal="center" vertical="center"/>
    </xf>
    <xf numFmtId="0" fontId="5" fillId="0" borderId="0" xfId="0" applyFont="1" applyAlignment="1">
      <alignment horizontal="right" vertical="center"/>
    </xf>
    <xf numFmtId="0" fontId="7" fillId="0" borderId="1" xfId="0" applyFont="1" applyBorder="1" applyAlignment="1">
      <alignment horizontal="center" vertical="center"/>
    </xf>
    <xf numFmtId="180" fontId="7" fillId="0" borderId="2" xfId="0" applyNumberFormat="1" applyFont="1" applyBorder="1" applyAlignment="1">
      <alignment horizontal="center" vertical="center"/>
    </xf>
    <xf numFmtId="180" fontId="7" fillId="0" borderId="3" xfId="0" applyNumberFormat="1"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182" fontId="21" fillId="0" borderId="5" xfId="8" applyNumberFormat="1" applyFont="1" applyBorder="1" applyAlignment="1">
      <alignment horizontal="center" vertical="center"/>
    </xf>
    <xf numFmtId="182" fontId="21" fillId="0" borderId="6" xfId="8" applyNumberFormat="1" applyFont="1" applyBorder="1" applyAlignment="1">
      <alignment horizontal="center" vertical="center"/>
    </xf>
    <xf numFmtId="0" fontId="9" fillId="0" borderId="4" xfId="0" applyFont="1" applyFill="1" applyBorder="1" applyAlignment="1">
      <alignment horizontal="center" vertical="center"/>
    </xf>
    <xf numFmtId="186" fontId="21" fillId="0" borderId="5" xfId="0" applyNumberFormat="1" applyFont="1" applyFill="1" applyBorder="1" applyAlignment="1">
      <alignment horizontal="center" vertical="center" wrapText="1"/>
    </xf>
    <xf numFmtId="182" fontId="9" fillId="0" borderId="5" xfId="8" applyNumberFormat="1" applyFont="1" applyFill="1" applyBorder="1" applyAlignment="1">
      <alignment horizontal="center" vertical="center"/>
    </xf>
    <xf numFmtId="182" fontId="9" fillId="0" borderId="5" xfId="0" applyNumberFormat="1" applyFont="1" applyFill="1" applyBorder="1" applyAlignment="1">
      <alignment horizontal="center" vertical="center"/>
    </xf>
    <xf numFmtId="182" fontId="9" fillId="0" borderId="6" xfId="0" applyNumberFormat="1" applyFont="1" applyFill="1" applyBorder="1" applyAlignment="1">
      <alignment horizontal="center" vertical="center"/>
    </xf>
    <xf numFmtId="0" fontId="9" fillId="0" borderId="7" xfId="0" applyFont="1" applyFill="1" applyBorder="1" applyAlignment="1">
      <alignment horizontal="center" vertical="center"/>
    </xf>
    <xf numFmtId="186" fontId="21" fillId="0" borderId="8" xfId="0" applyNumberFormat="1" applyFont="1" applyFill="1" applyBorder="1" applyAlignment="1">
      <alignment horizontal="center" vertical="center" wrapText="1"/>
    </xf>
    <xf numFmtId="182" fontId="9" fillId="0" borderId="8" xfId="8" applyNumberFormat="1" applyFont="1" applyFill="1" applyBorder="1" applyAlignment="1">
      <alignment horizontal="center" vertical="center"/>
    </xf>
    <xf numFmtId="182" fontId="9" fillId="0" borderId="8" xfId="0" applyNumberFormat="1" applyFont="1" applyFill="1" applyBorder="1" applyAlignment="1">
      <alignment horizontal="center" vertical="center"/>
    </xf>
    <xf numFmtId="182" fontId="9" fillId="0" borderId="9" xfId="0" applyNumberFormat="1" applyFont="1" applyFill="1" applyBorder="1" applyAlignment="1">
      <alignment horizontal="center" vertical="center"/>
    </xf>
    <xf numFmtId="0" fontId="37" fillId="0" borderId="4" xfId="61" applyFont="1" applyFill="1" applyBorder="1">
      <alignment vertical="center"/>
    </xf>
    <xf numFmtId="182" fontId="13" fillId="0" borderId="5" xfId="0" applyNumberFormat="1" applyFont="1" applyFill="1" applyBorder="1" applyAlignment="1" applyProtection="1">
      <alignment vertical="center"/>
    </xf>
    <xf numFmtId="0" fontId="37" fillId="0" borderId="5" xfId="61" applyFont="1" applyFill="1" applyBorder="1">
      <alignment vertical="center"/>
    </xf>
    <xf numFmtId="182" fontId="13" fillId="0" borderId="6" xfId="0" applyNumberFormat="1" applyFont="1" applyFill="1" applyBorder="1" applyAlignment="1" applyProtection="1">
      <alignment vertical="center"/>
    </xf>
    <xf numFmtId="3" fontId="21" fillId="0" borderId="4" xfId="0" applyNumberFormat="1" applyFont="1" applyFill="1" applyBorder="1" applyAlignment="1" applyProtection="1">
      <alignment vertical="center"/>
    </xf>
    <xf numFmtId="182" fontId="21" fillId="0" borderId="5" xfId="0" applyNumberFormat="1" applyFont="1" applyFill="1" applyBorder="1" applyAlignment="1" applyProtection="1">
      <alignment vertical="center"/>
    </xf>
    <xf numFmtId="3" fontId="21" fillId="0" borderId="5" xfId="0" applyNumberFormat="1" applyFont="1" applyFill="1" applyBorder="1" applyAlignment="1" applyProtection="1">
      <alignment vertical="center"/>
    </xf>
    <xf numFmtId="176" fontId="9" fillId="0" borderId="6" xfId="0" applyNumberFormat="1" applyFont="1" applyFill="1" applyBorder="1" applyAlignment="1">
      <alignment horizontal="right" vertical="center"/>
    </xf>
    <xf numFmtId="182" fontId="21" fillId="0" borderId="6" xfId="0" applyNumberFormat="1" applyFont="1" applyFill="1" applyBorder="1" applyAlignment="1" applyProtection="1">
      <alignment vertical="center"/>
    </xf>
    <xf numFmtId="3" fontId="21" fillId="0" borderId="7" xfId="0" applyNumberFormat="1" applyFont="1" applyFill="1" applyBorder="1" applyAlignment="1" applyProtection="1">
      <alignment vertical="center"/>
    </xf>
    <xf numFmtId="182" fontId="21" fillId="0" borderId="8" xfId="0" applyNumberFormat="1" applyFont="1" applyFill="1" applyBorder="1" applyAlignment="1" applyProtection="1">
      <alignment vertical="center"/>
    </xf>
    <xf numFmtId="3" fontId="21" fillId="0" borderId="8" xfId="0" applyNumberFormat="1" applyFont="1" applyFill="1" applyBorder="1" applyAlignment="1" applyProtection="1">
      <alignment vertical="center"/>
    </xf>
    <xf numFmtId="182" fontId="21" fillId="0" borderId="9" xfId="0" applyNumberFormat="1" applyFont="1" applyFill="1" applyBorder="1" applyAlignment="1" applyProtection="1">
      <alignment vertical="center"/>
    </xf>
    <xf numFmtId="0" fontId="11" fillId="0" borderId="0" xfId="0" applyFont="1" applyFill="1" applyAlignment="1">
      <alignment vertical="center"/>
    </xf>
    <xf numFmtId="0" fontId="12" fillId="0" borderId="0" xfId="0" applyFont="1" applyFill="1" applyAlignment="1">
      <alignment horizontal="left" vertical="center"/>
    </xf>
    <xf numFmtId="0" fontId="10" fillId="0" borderId="0" xfId="0" applyFont="1" applyFill="1" applyAlignment="1">
      <alignment horizontal="left" vertical="center"/>
    </xf>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9" fillId="0" borderId="4" xfId="0" applyNumberFormat="1" applyFont="1" applyFill="1" applyBorder="1" applyAlignment="1" applyProtection="1">
      <alignment horizontal="left" vertical="center"/>
    </xf>
    <xf numFmtId="0" fontId="16" fillId="0" borderId="5" xfId="0" applyNumberFormat="1" applyFont="1" applyFill="1" applyBorder="1" applyAlignment="1" applyProtection="1">
      <alignment horizontal="left" vertical="center"/>
    </xf>
    <xf numFmtId="3" fontId="9" fillId="0" borderId="6" xfId="0" applyNumberFormat="1" applyFont="1" applyFill="1" applyBorder="1" applyAlignment="1" applyProtection="1">
      <alignment horizontal="right" vertical="center"/>
    </xf>
    <xf numFmtId="0" fontId="9" fillId="0" borderId="5" xfId="0" applyNumberFormat="1" applyFont="1" applyFill="1" applyBorder="1" applyAlignment="1" applyProtection="1">
      <alignment horizontal="left" vertical="center"/>
    </xf>
    <xf numFmtId="0" fontId="12" fillId="0" borderId="4" xfId="0" applyNumberFormat="1" applyFont="1" applyFill="1" applyBorder="1" applyAlignment="1">
      <alignment horizontal="left" vertical="center"/>
    </xf>
    <xf numFmtId="0" fontId="24" fillId="0" borderId="5" xfId="0" applyFont="1" applyFill="1" applyBorder="1">
      <alignment vertical="center"/>
    </xf>
    <xf numFmtId="0" fontId="12" fillId="0" borderId="6" xfId="0" applyFont="1" applyFill="1" applyBorder="1" applyAlignment="1">
      <alignment horizontal="right" vertical="center"/>
    </xf>
    <xf numFmtId="0" fontId="12" fillId="0" borderId="7" xfId="0" applyNumberFormat="1" applyFont="1" applyFill="1" applyBorder="1" applyAlignment="1">
      <alignment horizontal="left" vertical="center"/>
    </xf>
    <xf numFmtId="0" fontId="12" fillId="0" borderId="9" xfId="0" applyFont="1" applyFill="1" applyBorder="1" applyAlignment="1">
      <alignment horizontal="right" vertical="center"/>
    </xf>
    <xf numFmtId="0" fontId="12" fillId="0" borderId="14" xfId="0" applyNumberFormat="1" applyFont="1" applyFill="1" applyBorder="1" applyAlignment="1">
      <alignment horizontal="left" vertical="center"/>
    </xf>
    <xf numFmtId="0" fontId="24" fillId="0" borderId="15" xfId="0" applyFont="1" applyFill="1" applyBorder="1">
      <alignment vertical="center"/>
    </xf>
    <xf numFmtId="0" fontId="12" fillId="0" borderId="16" xfId="0" applyFont="1" applyFill="1" applyBorder="1" applyAlignment="1">
      <alignment horizontal="right" vertical="center"/>
    </xf>
    <xf numFmtId="181" fontId="10" fillId="0" borderId="0" xfId="0" applyNumberFormat="1" applyFont="1" applyFill="1">
      <alignment vertical="center"/>
    </xf>
    <xf numFmtId="181" fontId="11" fillId="0" borderId="2" xfId="0" applyNumberFormat="1" applyFont="1" applyFill="1" applyBorder="1" applyAlignment="1">
      <alignment horizontal="center" vertical="center"/>
    </xf>
    <xf numFmtId="0" fontId="27" fillId="0" borderId="4" xfId="0" applyFont="1" applyFill="1" applyBorder="1" applyAlignment="1">
      <alignment horizontal="center" vertical="center" wrapText="1"/>
    </xf>
    <xf numFmtId="182" fontId="26" fillId="0" borderId="5" xfId="0" applyNumberFormat="1" applyFont="1" applyFill="1" applyBorder="1" applyAlignment="1">
      <alignment horizontal="center" vertical="center"/>
    </xf>
    <xf numFmtId="0" fontId="27" fillId="0" borderId="5" xfId="0" applyFont="1" applyFill="1" applyBorder="1" applyAlignment="1">
      <alignment horizontal="center" vertical="center" wrapText="1"/>
    </xf>
    <xf numFmtId="3" fontId="21" fillId="0" borderId="4" xfId="0" applyNumberFormat="1" applyFont="1" applyFill="1" applyBorder="1" applyAlignment="1" applyProtection="1">
      <alignment vertical="center" wrapText="1"/>
    </xf>
    <xf numFmtId="182" fontId="9" fillId="0" borderId="5" xfId="61" applyNumberFormat="1" applyFont="1" applyFill="1" applyBorder="1" applyAlignment="1">
      <alignment horizontal="center" vertical="center" wrapText="1"/>
    </xf>
    <xf numFmtId="181" fontId="9" fillId="0" borderId="5" xfId="61" applyNumberFormat="1" applyFont="1" applyFill="1" applyBorder="1" applyAlignment="1">
      <alignment horizontal="center" vertical="center" wrapText="1"/>
    </xf>
    <xf numFmtId="3" fontId="21" fillId="0" borderId="5" xfId="0" applyNumberFormat="1" applyFont="1" applyFill="1" applyBorder="1" applyAlignment="1" applyProtection="1">
      <alignment vertical="center" wrapText="1"/>
    </xf>
    <xf numFmtId="0" fontId="28" fillId="0" borderId="7" xfId="0" applyFont="1" applyFill="1" applyBorder="1" applyAlignment="1">
      <alignment horizontal="left" vertical="center" wrapText="1"/>
    </xf>
    <xf numFmtId="181" fontId="10" fillId="0" borderId="0" xfId="0" applyNumberFormat="1" applyFont="1" applyFill="1" applyBorder="1" applyAlignment="1">
      <alignment horizontal="right" vertical="center"/>
    </xf>
    <xf numFmtId="181" fontId="11" fillId="0" borderId="3" xfId="0" applyNumberFormat="1" applyFont="1" applyFill="1" applyBorder="1" applyAlignment="1">
      <alignment horizontal="center" vertical="center"/>
    </xf>
    <xf numFmtId="181" fontId="26" fillId="0" borderId="6" xfId="0" applyNumberFormat="1" applyFont="1" applyFill="1" applyBorder="1" applyAlignment="1">
      <alignment horizontal="center" vertical="center"/>
    </xf>
    <xf numFmtId="182" fontId="24" fillId="0" borderId="0" xfId="0" applyNumberFormat="1" applyFont="1" applyFill="1">
      <alignment vertical="center"/>
    </xf>
    <xf numFmtId="181" fontId="9" fillId="0" borderId="6" xfId="61" applyNumberFormat="1" applyFont="1" applyFill="1" applyBorder="1" applyAlignment="1">
      <alignment horizontal="center" vertical="center" wrapText="1"/>
    </xf>
    <xf numFmtId="182" fontId="12" fillId="0" borderId="0" xfId="0" applyNumberFormat="1" applyFont="1" applyFill="1">
      <alignment vertical="center"/>
    </xf>
    <xf numFmtId="181" fontId="29" fillId="0" borderId="6" xfId="0" applyNumberFormat="1" applyFont="1" applyFill="1" applyBorder="1" applyAlignment="1">
      <alignment horizontal="center" vertical="center"/>
    </xf>
    <xf numFmtId="181" fontId="28" fillId="0" borderId="6" xfId="0" applyNumberFormat="1" applyFont="1" applyFill="1" applyBorder="1" applyAlignment="1">
      <alignment horizontal="center" vertical="center"/>
    </xf>
    <xf numFmtId="181" fontId="28" fillId="0" borderId="9" xfId="0" applyNumberFormat="1" applyFont="1" applyFill="1" applyBorder="1" applyAlignment="1">
      <alignment horizontal="center" vertical="center"/>
    </xf>
    <xf numFmtId="0" fontId="5" fillId="0" borderId="0" xfId="19" applyFont="1" applyFill="1" applyBorder="1" applyAlignment="1">
      <alignment horizontal="right" vertical="center"/>
    </xf>
    <xf numFmtId="0" fontId="32" fillId="0" borderId="0" xfId="19" applyFont="1" applyFill="1" applyBorder="1" applyAlignment="1">
      <alignment horizontal="left" vertical="center"/>
    </xf>
    <xf numFmtId="182" fontId="10" fillId="0" borderId="0" xfId="0" applyNumberFormat="1" applyFont="1" applyFill="1" applyBorder="1" applyAlignment="1" applyProtection="1">
      <alignment horizontal="right" vertical="center"/>
      <protection locked="0"/>
    </xf>
    <xf numFmtId="0" fontId="7" fillId="0" borderId="3" xfId="0" applyFont="1" applyFill="1" applyBorder="1" applyAlignment="1">
      <alignment horizontal="center" vertical="center"/>
    </xf>
    <xf numFmtId="0" fontId="9" fillId="0" borderId="4" xfId="19" applyFont="1" applyFill="1" applyBorder="1">
      <alignment vertical="center"/>
    </xf>
    <xf numFmtId="0" fontId="9" fillId="0" borderId="5" xfId="19" applyFont="1" applyFill="1" applyBorder="1" applyAlignment="1">
      <alignment horizontal="center" vertical="center"/>
    </xf>
    <xf numFmtId="176" fontId="13" fillId="0" borderId="5" xfId="19" applyNumberFormat="1" applyFont="1" applyFill="1" applyBorder="1" applyAlignment="1">
      <alignment horizontal="center" vertical="center"/>
    </xf>
    <xf numFmtId="176" fontId="13" fillId="0" borderId="6" xfId="19" applyNumberFormat="1" applyFont="1" applyFill="1" applyBorder="1" applyAlignment="1">
      <alignment horizontal="center" vertical="center"/>
    </xf>
    <xf numFmtId="0" fontId="21" fillId="2" borderId="5" xfId="19" applyFont="1" applyFill="1" applyBorder="1" applyAlignment="1">
      <alignment horizontal="center" vertical="center"/>
    </xf>
    <xf numFmtId="0" fontId="41" fillId="0" borderId="0" xfId="0" applyFont="1" applyFill="1">
      <alignment vertical="center"/>
    </xf>
    <xf numFmtId="0" fontId="9" fillId="0" borderId="0" xfId="0" applyFont="1" applyFill="1" applyAlignment="1">
      <alignment horizontal="center" vertical="center"/>
    </xf>
    <xf numFmtId="0" fontId="5" fillId="0" borderId="0" xfId="0" applyFont="1" applyFill="1" applyAlignment="1">
      <alignment horizontal="center" vertical="center"/>
    </xf>
    <xf numFmtId="0" fontId="7" fillId="0" borderId="2" xfId="0" applyFont="1" applyFill="1" applyBorder="1" applyAlignment="1">
      <alignment horizontal="center" vertical="center" wrapText="1"/>
    </xf>
    <xf numFmtId="0" fontId="16" fillId="0" borderId="5" xfId="0" applyFont="1" applyFill="1" applyBorder="1" applyAlignment="1">
      <alignment horizontal="center" vertical="center"/>
    </xf>
    <xf numFmtId="179" fontId="16" fillId="0" borderId="5" xfId="0" applyNumberFormat="1" applyFont="1" applyFill="1" applyBorder="1" applyAlignment="1">
      <alignment horizontal="center" vertical="center"/>
    </xf>
    <xf numFmtId="179" fontId="16" fillId="0" borderId="6" xfId="0" applyNumberFormat="1" applyFont="1" applyFill="1" applyBorder="1" applyAlignment="1">
      <alignment horizontal="center" vertical="center"/>
    </xf>
    <xf numFmtId="179" fontId="9" fillId="0" borderId="5" xfId="0" applyNumberFormat="1" applyFont="1" applyFill="1" applyBorder="1" applyAlignment="1">
      <alignment horizontal="center" vertical="center"/>
    </xf>
    <xf numFmtId="179" fontId="9" fillId="0" borderId="8" xfId="0" applyNumberFormat="1" applyFont="1" applyFill="1" applyBorder="1" applyAlignment="1">
      <alignment horizontal="center" vertical="center"/>
    </xf>
    <xf numFmtId="176" fontId="18" fillId="0" borderId="0" xfId="64" applyNumberFormat="1" applyFont="1" applyFill="1" applyAlignment="1">
      <alignment horizontal="center"/>
    </xf>
    <xf numFmtId="0" fontId="13" fillId="0" borderId="4" xfId="61" applyFont="1" applyFill="1" applyBorder="1" applyAlignment="1">
      <alignment horizontal="justify" vertical="center"/>
    </xf>
    <xf numFmtId="0" fontId="13" fillId="0" borderId="5" xfId="61" applyFont="1" applyFill="1" applyBorder="1" applyAlignment="1">
      <alignment horizontal="justify" vertical="center"/>
    </xf>
    <xf numFmtId="0" fontId="9" fillId="0" borderId="4" xfId="61" applyFont="1" applyFill="1" applyBorder="1" applyAlignment="1">
      <alignment horizontal="justify" vertical="center"/>
    </xf>
    <xf numFmtId="0" fontId="9" fillId="0" borderId="5" xfId="61" applyFont="1" applyFill="1" applyBorder="1" applyAlignment="1">
      <alignment horizontal="justify" vertical="center"/>
    </xf>
    <xf numFmtId="1" fontId="21" fillId="0" borderId="4" xfId="0" applyNumberFormat="1" applyFont="1" applyFill="1" applyBorder="1" applyAlignment="1" applyProtection="1">
      <alignment horizontal="justify" vertical="center"/>
      <protection locked="0"/>
    </xf>
    <xf numFmtId="0" fontId="21" fillId="0" borderId="4" xfId="0" applyNumberFormat="1" applyFont="1" applyFill="1" applyBorder="1" applyAlignment="1" applyProtection="1">
      <alignment horizontal="justify" vertical="center"/>
      <protection locked="0"/>
    </xf>
    <xf numFmtId="0" fontId="9" fillId="0" borderId="5" xfId="61" applyFont="1" applyFill="1" applyBorder="1" applyAlignment="1">
      <alignment horizontal="center" vertical="center"/>
    </xf>
    <xf numFmtId="3" fontId="21" fillId="0" borderId="4" xfId="0" applyNumberFormat="1" applyFont="1" applyFill="1" applyBorder="1" applyAlignment="1" applyProtection="1">
      <alignment horizontal="justify" vertical="center"/>
      <protection locked="0"/>
    </xf>
    <xf numFmtId="0" fontId="18" fillId="0" borderId="5" xfId="64" applyFont="1" applyFill="1" applyBorder="1" applyAlignment="1">
      <alignment horizontal="center"/>
    </xf>
    <xf numFmtId="3" fontId="21" fillId="0" borderId="7" xfId="0" applyNumberFormat="1" applyFont="1" applyFill="1" applyBorder="1" applyAlignment="1" applyProtection="1">
      <alignment horizontal="justify" vertical="center"/>
      <protection locked="0"/>
    </xf>
    <xf numFmtId="0" fontId="18" fillId="0" borderId="8" xfId="64" applyFont="1" applyFill="1" applyBorder="1" applyAlignment="1">
      <alignment horizontal="center"/>
    </xf>
    <xf numFmtId="0" fontId="9" fillId="0" borderId="14" xfId="61" applyFont="1" applyFill="1" applyBorder="1" applyAlignment="1">
      <alignment horizontal="justify" vertical="center"/>
    </xf>
    <xf numFmtId="182" fontId="13" fillId="0" borderId="15" xfId="61" applyNumberFormat="1" applyFont="1" applyFill="1" applyBorder="1" applyAlignment="1">
      <alignment horizontal="center" vertical="center"/>
    </xf>
    <xf numFmtId="0" fontId="9" fillId="0" borderId="15" xfId="61" applyFont="1" applyFill="1" applyBorder="1" applyAlignment="1">
      <alignment horizontal="justify" vertical="center"/>
    </xf>
    <xf numFmtId="182" fontId="13" fillId="0" borderId="16" xfId="61" applyNumberFormat="1" applyFont="1" applyFill="1" applyBorder="1" applyAlignment="1">
      <alignment horizontal="center" vertical="center"/>
    </xf>
    <xf numFmtId="0" fontId="9" fillId="0" borderId="4" xfId="61" applyFont="1" applyFill="1" applyBorder="1" applyAlignment="1">
      <alignment horizontal="justify" vertical="center" wrapText="1"/>
    </xf>
    <xf numFmtId="3" fontId="21" fillId="0" borderId="5" xfId="0" applyNumberFormat="1" applyFont="1" applyFill="1" applyBorder="1" applyAlignment="1" applyProtection="1">
      <alignment horizontal="justify" vertical="center"/>
      <protection locked="0"/>
    </xf>
    <xf numFmtId="0" fontId="9" fillId="0" borderId="7" xfId="61" applyFont="1" applyFill="1" applyBorder="1" applyAlignment="1">
      <alignment horizontal="justify" vertical="center" wrapText="1"/>
    </xf>
    <xf numFmtId="0" fontId="12" fillId="0" borderId="8" xfId="0" applyFont="1" applyFill="1" applyBorder="1" applyAlignment="1">
      <alignment horizontal="center" vertical="center"/>
    </xf>
    <xf numFmtId="0" fontId="9" fillId="0" borderId="8" xfId="61" applyFont="1" applyFill="1" applyBorder="1" applyAlignment="1">
      <alignment horizontal="justify" vertical="center"/>
    </xf>
    <xf numFmtId="182" fontId="9" fillId="0" borderId="9" xfId="19" applyNumberFormat="1" applyFont="1" applyFill="1" applyBorder="1" applyAlignment="1">
      <alignment horizontal="center" vertical="center"/>
    </xf>
    <xf numFmtId="0" fontId="9" fillId="0" borderId="0" xfId="61" applyFont="1" applyFill="1" applyBorder="1" applyAlignment="1">
      <alignment horizontal="left" vertical="center" wrapText="1"/>
    </xf>
    <xf numFmtId="0" fontId="9" fillId="0" borderId="0" xfId="61" applyFont="1" applyFill="1" applyBorder="1" applyAlignment="1">
      <alignment horizontal="center" vertical="center" wrapText="1"/>
    </xf>
    <xf numFmtId="185" fontId="12" fillId="0" borderId="0" xfId="0" applyNumberFormat="1" applyFont="1" applyFill="1">
      <alignment vertical="center"/>
    </xf>
    <xf numFmtId="182" fontId="10" fillId="0" borderId="0" xfId="19" applyNumberFormat="1" applyFont="1" applyFill="1" applyAlignment="1">
      <alignment horizontal="left" vertical="top"/>
    </xf>
    <xf numFmtId="185" fontId="10" fillId="0" borderId="0" xfId="0" applyNumberFormat="1" applyFont="1" applyFill="1" applyAlignment="1">
      <alignment horizontal="left" vertical="top"/>
    </xf>
    <xf numFmtId="0" fontId="10" fillId="0" borderId="0" xfId="19" applyFont="1" applyFill="1" applyAlignment="1">
      <alignment horizontal="center" vertical="center"/>
    </xf>
    <xf numFmtId="182" fontId="10" fillId="0" borderId="0" xfId="19" applyNumberFormat="1" applyFont="1" applyFill="1" applyAlignment="1">
      <alignment horizontal="right" vertical="center"/>
    </xf>
    <xf numFmtId="185" fontId="10" fillId="0" borderId="0" xfId="0" applyNumberFormat="1" applyFont="1" applyFill="1" applyBorder="1" applyAlignment="1">
      <alignment horizontal="right" vertical="center"/>
    </xf>
    <xf numFmtId="185" fontId="11" fillId="0" borderId="3" xfId="0" applyNumberFormat="1" applyFont="1" applyFill="1" applyBorder="1" applyAlignment="1">
      <alignment horizontal="center" vertical="center"/>
    </xf>
    <xf numFmtId="0" fontId="22" fillId="0" borderId="4" xfId="60" applyNumberFormat="1" applyFont="1" applyFill="1" applyBorder="1" applyAlignment="1" applyProtection="1">
      <alignment horizontal="center" vertical="center"/>
    </xf>
    <xf numFmtId="0" fontId="22" fillId="0" borderId="5" xfId="60" applyNumberFormat="1" applyFont="1" applyFill="1" applyBorder="1" applyAlignment="1" applyProtection="1">
      <alignment horizontal="center" vertical="center"/>
    </xf>
    <xf numFmtId="185" fontId="24" fillId="0" borderId="6" xfId="0" applyNumberFormat="1" applyFont="1" applyFill="1" applyBorder="1">
      <alignment vertical="center"/>
    </xf>
    <xf numFmtId="0" fontId="21" fillId="0" borderId="4" xfId="60" applyNumberFormat="1" applyFont="1" applyFill="1" applyBorder="1" applyAlignment="1" applyProtection="1">
      <alignment horizontal="left" vertical="center"/>
    </xf>
    <xf numFmtId="0" fontId="22" fillId="0" borderId="5" xfId="60" applyNumberFormat="1" applyFont="1" applyFill="1" applyBorder="1" applyAlignment="1" applyProtection="1">
      <alignment horizontal="left" vertical="center"/>
    </xf>
    <xf numFmtId="185" fontId="12" fillId="0" borderId="6" xfId="0" applyNumberFormat="1" applyFont="1" applyFill="1" applyBorder="1">
      <alignment vertical="center"/>
    </xf>
    <xf numFmtId="0" fontId="21" fillId="0" borderId="5" xfId="60" applyNumberFormat="1" applyFont="1" applyFill="1" applyBorder="1" applyAlignment="1" applyProtection="1">
      <alignment horizontal="left" vertical="center"/>
    </xf>
    <xf numFmtId="0" fontId="21" fillId="0" borderId="7" xfId="60" applyNumberFormat="1" applyFont="1" applyFill="1" applyBorder="1" applyAlignment="1" applyProtection="1">
      <alignment horizontal="left" vertical="center"/>
    </xf>
    <xf numFmtId="0" fontId="21" fillId="0" borderId="8" xfId="60" applyNumberFormat="1" applyFont="1" applyFill="1" applyBorder="1" applyAlignment="1" applyProtection="1">
      <alignment horizontal="left" vertical="center"/>
    </xf>
    <xf numFmtId="185" fontId="12" fillId="0" borderId="9" xfId="0" applyNumberFormat="1" applyFont="1" applyFill="1" applyBorder="1">
      <alignment vertical="center"/>
    </xf>
    <xf numFmtId="0" fontId="21" fillId="0" borderId="14" xfId="60" applyNumberFormat="1" applyFont="1" applyFill="1" applyBorder="1" applyAlignment="1" applyProtection="1">
      <alignment horizontal="left" vertical="center"/>
    </xf>
    <xf numFmtId="0" fontId="22" fillId="0" borderId="15" xfId="60" applyNumberFormat="1" applyFont="1" applyFill="1" applyBorder="1" applyAlignment="1" applyProtection="1">
      <alignment horizontal="left" vertical="center"/>
    </xf>
    <xf numFmtId="185" fontId="12" fillId="0" borderId="16" xfId="0" applyNumberFormat="1" applyFont="1" applyFill="1" applyBorder="1">
      <alignment vertical="center"/>
    </xf>
    <xf numFmtId="0" fontId="21" fillId="0" borderId="15" xfId="60" applyNumberFormat="1" applyFont="1" applyFill="1" applyBorder="1" applyAlignment="1" applyProtection="1">
      <alignment horizontal="left" vertical="center"/>
    </xf>
    <xf numFmtId="185" fontId="12" fillId="0" borderId="6" xfId="0" applyNumberFormat="1" applyFont="1" applyFill="1" applyBorder="1" applyAlignment="1">
      <alignment vertical="center"/>
    </xf>
    <xf numFmtId="0" fontId="21" fillId="2" borderId="4" xfId="0" applyNumberFormat="1" applyFont="1" applyFill="1" applyBorder="1" applyAlignment="1" applyProtection="1">
      <alignment horizontal="left" vertical="center"/>
    </xf>
    <xf numFmtId="0" fontId="22" fillId="2" borderId="5" xfId="0" applyNumberFormat="1" applyFont="1" applyFill="1" applyBorder="1" applyAlignment="1" applyProtection="1">
      <alignment horizontal="left" vertical="center"/>
    </xf>
    <xf numFmtId="0" fontId="21" fillId="2" borderId="4" xfId="60" applyNumberFormat="1" applyFont="1" applyFill="1" applyBorder="1" applyAlignment="1" applyProtection="1">
      <alignment horizontal="left" vertical="center"/>
    </xf>
    <xf numFmtId="0" fontId="21" fillId="2" borderId="5" xfId="60" applyNumberFormat="1" applyFont="1" applyFill="1" applyBorder="1" applyAlignment="1" applyProtection="1">
      <alignment horizontal="left" vertical="center"/>
    </xf>
    <xf numFmtId="0" fontId="21" fillId="2" borderId="5" xfId="0" applyNumberFormat="1" applyFont="1" applyFill="1" applyBorder="1" applyAlignment="1" applyProtection="1">
      <alignment horizontal="left" vertical="center"/>
    </xf>
    <xf numFmtId="0" fontId="21" fillId="2" borderId="14" xfId="60" applyNumberFormat="1" applyFont="1" applyFill="1" applyBorder="1" applyAlignment="1" applyProtection="1">
      <alignment horizontal="left" vertical="center"/>
    </xf>
    <xf numFmtId="0" fontId="21" fillId="2" borderId="15" xfId="60" applyNumberFormat="1" applyFont="1" applyFill="1" applyBorder="1" applyAlignment="1" applyProtection="1">
      <alignment horizontal="left" vertical="center"/>
    </xf>
    <xf numFmtId="0" fontId="12" fillId="0" borderId="0" xfId="0" applyFont="1" applyFill="1" applyBorder="1">
      <alignment vertical="center"/>
    </xf>
    <xf numFmtId="0" fontId="22" fillId="2" borderId="5" xfId="60" applyNumberFormat="1" applyFont="1" applyFill="1" applyBorder="1" applyAlignment="1" applyProtection="1">
      <alignment horizontal="left" vertical="center"/>
    </xf>
    <xf numFmtId="0" fontId="21" fillId="2" borderId="7" xfId="0" applyNumberFormat="1" applyFont="1" applyFill="1" applyBorder="1" applyAlignment="1" applyProtection="1">
      <alignment horizontal="left" vertical="center"/>
    </xf>
    <xf numFmtId="0" fontId="21" fillId="2" borderId="8" xfId="0" applyNumberFormat="1" applyFont="1" applyFill="1" applyBorder="1" applyAlignment="1" applyProtection="1">
      <alignment horizontal="left" vertical="center"/>
    </xf>
    <xf numFmtId="178" fontId="6" fillId="0" borderId="0" xfId="59" applyNumberFormat="1" applyFont="1" applyFill="1" applyAlignment="1" applyProtection="1">
      <alignment horizontal="center" vertical="center"/>
    </xf>
    <xf numFmtId="178" fontId="5" fillId="0" borderId="0" xfId="59" applyNumberFormat="1" applyFont="1" applyFill="1" applyAlignment="1" applyProtection="1">
      <alignment horizontal="center" vertical="center"/>
    </xf>
    <xf numFmtId="178" fontId="5" fillId="0" borderId="0" xfId="59" applyNumberFormat="1" applyFont="1" applyFill="1" applyAlignment="1" applyProtection="1">
      <alignment horizontal="right" vertical="center"/>
    </xf>
    <xf numFmtId="178" fontId="7" fillId="3" borderId="1" xfId="64" applyNumberFormat="1" applyFont="1" applyFill="1" applyBorder="1" applyAlignment="1" applyProtection="1">
      <alignment horizontal="center" vertical="center"/>
    </xf>
    <xf numFmtId="41" fontId="7" fillId="2" borderId="2" xfId="43" applyFont="1" applyFill="1" applyBorder="1" applyAlignment="1" applyProtection="1">
      <alignment horizontal="center" vertical="center"/>
    </xf>
    <xf numFmtId="41" fontId="7" fillId="2" borderId="17" xfId="43" applyFont="1" applyFill="1" applyBorder="1" applyAlignment="1" applyProtection="1">
      <alignment horizontal="center" vertical="center"/>
    </xf>
    <xf numFmtId="184" fontId="7" fillId="2" borderId="3" xfId="59" applyNumberFormat="1" applyFont="1" applyFill="1" applyBorder="1" applyAlignment="1">
      <alignment horizontal="center" vertical="center" wrapText="1"/>
    </xf>
    <xf numFmtId="0" fontId="39" fillId="0" borderId="4" xfId="0" applyNumberFormat="1" applyFont="1" applyFill="1" applyBorder="1" applyAlignment="1" applyProtection="1">
      <alignment horizontal="center" vertical="center" wrapText="1"/>
    </xf>
    <xf numFmtId="0" fontId="42" fillId="0" borderId="5" xfId="0" applyFont="1" applyBorder="1" applyAlignment="1">
      <alignment horizontal="center" vertical="center"/>
    </xf>
    <xf numFmtId="0" fontId="42" fillId="0" borderId="18" xfId="0" applyFont="1" applyBorder="1" applyAlignment="1">
      <alignment horizontal="center" vertical="center"/>
    </xf>
    <xf numFmtId="181" fontId="42" fillId="0" borderId="6" xfId="0" applyNumberFormat="1" applyFont="1" applyBorder="1" applyAlignment="1">
      <alignment horizontal="center" vertical="center"/>
    </xf>
    <xf numFmtId="0" fontId="16" fillId="0" borderId="4" xfId="0" applyNumberFormat="1" applyFont="1" applyFill="1" applyBorder="1" applyAlignment="1" applyProtection="1">
      <alignment horizontal="left" vertical="center"/>
    </xf>
    <xf numFmtId="0" fontId="24" fillId="0" borderId="5" xfId="0" applyFont="1" applyBorder="1" applyAlignment="1">
      <alignment horizontal="center" vertical="center"/>
    </xf>
    <xf numFmtId="0" fontId="24" fillId="0" borderId="18" xfId="0" applyFont="1" applyBorder="1" applyAlignment="1">
      <alignment horizontal="center" vertical="center"/>
    </xf>
    <xf numFmtId="181" fontId="43" fillId="0" borderId="6" xfId="0" applyNumberFormat="1" applyFont="1" applyBorder="1" applyAlignment="1">
      <alignment horizontal="center" vertical="center"/>
    </xf>
    <xf numFmtId="0" fontId="9" fillId="0" borderId="4" xfId="0" applyNumberFormat="1" applyFont="1" applyFill="1" applyBorder="1" applyAlignment="1" applyProtection="1">
      <alignment horizontal="left" vertical="center" wrapText="1"/>
    </xf>
    <xf numFmtId="0" fontId="12" fillId="0" borderId="5" xfId="0" applyFont="1" applyBorder="1" applyAlignment="1">
      <alignment horizontal="center" vertical="center"/>
    </xf>
    <xf numFmtId="0" fontId="12" fillId="0" borderId="18" xfId="0" applyFont="1" applyBorder="1" applyAlignment="1">
      <alignment horizontal="center" vertical="center"/>
    </xf>
    <xf numFmtId="181" fontId="44" fillId="0" borderId="6" xfId="0" applyNumberFormat="1" applyFont="1" applyBorder="1" applyAlignment="1">
      <alignment horizontal="center" vertical="center"/>
    </xf>
    <xf numFmtId="0" fontId="16" fillId="0" borderId="4" xfId="0" applyNumberFormat="1" applyFont="1" applyFill="1" applyBorder="1" applyAlignment="1" applyProtection="1">
      <alignment horizontal="left" vertical="center" wrapText="1"/>
    </xf>
    <xf numFmtId="0" fontId="9" fillId="0" borderId="7" xfId="0" applyNumberFormat="1" applyFont="1" applyFill="1" applyBorder="1" applyAlignment="1" applyProtection="1">
      <alignment horizontal="left" vertical="center"/>
    </xf>
    <xf numFmtId="0" fontId="12" fillId="0" borderId="8" xfId="0" applyFont="1" applyBorder="1" applyAlignment="1">
      <alignment horizontal="center" vertical="center"/>
    </xf>
    <xf numFmtId="0" fontId="12" fillId="0" borderId="19" xfId="0" applyFont="1" applyBorder="1" applyAlignment="1">
      <alignment horizontal="center" vertical="center"/>
    </xf>
    <xf numFmtId="181" fontId="44" fillId="0" borderId="9" xfId="0" applyNumberFormat="1" applyFont="1" applyBorder="1" applyAlignment="1">
      <alignment horizontal="center" vertical="center"/>
    </xf>
    <xf numFmtId="0" fontId="23" fillId="0" borderId="0" xfId="61" applyFont="1" applyFill="1" applyAlignment="1">
      <alignment horizontal="center" vertical="center"/>
    </xf>
    <xf numFmtId="0" fontId="10" fillId="0" borderId="0" xfId="61" applyFont="1" applyFill="1">
      <alignment vertical="center"/>
    </xf>
    <xf numFmtId="0" fontId="11" fillId="0" borderId="0" xfId="61" applyFont="1" applyFill="1">
      <alignment vertical="center"/>
    </xf>
    <xf numFmtId="0" fontId="24" fillId="0" borderId="0" xfId="61" applyFont="1" applyFill="1">
      <alignment vertical="center"/>
    </xf>
    <xf numFmtId="0" fontId="12" fillId="0" borderId="0" xfId="61" applyFont="1" applyFill="1">
      <alignment vertical="center"/>
    </xf>
    <xf numFmtId="0" fontId="12" fillId="0" borderId="0" xfId="61" applyFont="1" applyFill="1" applyAlignment="1">
      <alignment horizontal="center" vertical="center"/>
    </xf>
    <xf numFmtId="0" fontId="1" fillId="0" borderId="0" xfId="61" applyFont="1" applyFill="1" applyAlignment="1">
      <alignment horizontal="center" vertical="center"/>
    </xf>
    <xf numFmtId="0" fontId="1" fillId="0" borderId="0" xfId="61" applyFont="1" applyFill="1" applyBorder="1" applyAlignment="1">
      <alignment horizontal="right" vertical="center"/>
    </xf>
    <xf numFmtId="0" fontId="7" fillId="0" borderId="1" xfId="61" applyFont="1" applyFill="1" applyBorder="1" applyAlignment="1">
      <alignment horizontal="center" vertical="center"/>
    </xf>
    <xf numFmtId="0" fontId="11" fillId="0" borderId="2" xfId="0" applyFont="1" applyFill="1" applyBorder="1" applyAlignment="1">
      <alignment horizontal="center" vertical="center" wrapText="1"/>
    </xf>
    <xf numFmtId="181" fontId="11" fillId="0" borderId="2" xfId="0" applyNumberFormat="1" applyFont="1" applyFill="1" applyBorder="1" applyAlignment="1">
      <alignment horizontal="center" vertical="center" wrapText="1"/>
    </xf>
    <xf numFmtId="0" fontId="7" fillId="0" borderId="2" xfId="61" applyFont="1" applyFill="1" applyBorder="1" applyAlignment="1">
      <alignment horizontal="center" vertical="center" wrapText="1"/>
    </xf>
    <xf numFmtId="0" fontId="38" fillId="0" borderId="4" xfId="61" applyFont="1" applyFill="1" applyBorder="1" applyAlignment="1">
      <alignment horizontal="center" vertical="center"/>
    </xf>
    <xf numFmtId="182" fontId="22" fillId="0" borderId="5" xfId="0" applyNumberFormat="1" applyFont="1" applyFill="1" applyBorder="1" applyAlignment="1">
      <alignment horizontal="center" vertical="center"/>
    </xf>
    <xf numFmtId="181" fontId="22" fillId="0" borderId="5" xfId="0" applyNumberFormat="1" applyFont="1" applyFill="1" applyBorder="1" applyAlignment="1">
      <alignment horizontal="center" vertical="center"/>
    </xf>
    <xf numFmtId="182" fontId="40" fillId="0" borderId="5" xfId="61" applyNumberFormat="1" applyFont="1" applyFill="1" applyBorder="1" applyAlignment="1">
      <alignment horizontal="center" vertical="center"/>
    </xf>
    <xf numFmtId="180" fontId="13" fillId="0" borderId="4" xfId="22" applyNumberFormat="1" applyFont="1" applyFill="1" applyBorder="1" applyAlignment="1" applyProtection="1">
      <alignment horizontal="left" vertical="center" wrapText="1"/>
      <protection locked="0"/>
    </xf>
    <xf numFmtId="182" fontId="13" fillId="0" borderId="5" xfId="22" applyNumberFormat="1" applyFont="1" applyFill="1" applyBorder="1" applyAlignment="1" applyProtection="1">
      <alignment horizontal="left" vertical="center" wrapText="1"/>
      <protection locked="0"/>
    </xf>
    <xf numFmtId="0" fontId="21" fillId="0" borderId="4" xfId="0" applyFont="1" applyFill="1" applyBorder="1" applyAlignment="1">
      <alignment vertical="center"/>
    </xf>
    <xf numFmtId="181" fontId="9" fillId="0" borderId="5" xfId="0" applyNumberFormat="1" applyFont="1" applyFill="1" applyBorder="1" applyAlignment="1">
      <alignment horizontal="center" vertical="center"/>
    </xf>
    <xf numFmtId="182" fontId="4" fillId="0" borderId="5" xfId="61" applyNumberFormat="1" applyFont="1" applyFill="1" applyBorder="1">
      <alignment vertical="center"/>
    </xf>
    <xf numFmtId="181" fontId="12" fillId="0" borderId="5" xfId="0" applyNumberFormat="1" applyFont="1" applyFill="1" applyBorder="1" applyAlignment="1">
      <alignment horizontal="center" vertical="center"/>
    </xf>
    <xf numFmtId="182" fontId="12" fillId="0" borderId="5" xfId="61" applyNumberFormat="1" applyFont="1" applyFill="1" applyBorder="1" applyAlignment="1">
      <alignment horizontal="center" vertical="center"/>
    </xf>
    <xf numFmtId="0" fontId="13" fillId="0" borderId="4" xfId="0" applyFont="1" applyFill="1" applyBorder="1" applyAlignment="1">
      <alignment vertical="center"/>
    </xf>
    <xf numFmtId="182" fontId="13" fillId="0" borderId="5" xfId="0" applyNumberFormat="1" applyFont="1" applyFill="1" applyBorder="1" applyAlignment="1">
      <alignment horizontal="center" vertical="center"/>
    </xf>
    <xf numFmtId="181" fontId="13" fillId="0" borderId="5" xfId="0" applyNumberFormat="1" applyFont="1" applyFill="1" applyBorder="1" applyAlignment="1">
      <alignment horizontal="center" vertical="center"/>
    </xf>
    <xf numFmtId="181" fontId="21" fillId="0" borderId="5" xfId="0" applyNumberFormat="1" applyFont="1" applyFill="1" applyBorder="1" applyAlignment="1">
      <alignment horizontal="center" vertical="center"/>
    </xf>
    <xf numFmtId="182" fontId="4" fillId="0" borderId="5" xfId="61" applyNumberFormat="1" applyFont="1" applyFill="1" applyBorder="1" applyAlignment="1">
      <alignment horizontal="center" vertical="center"/>
    </xf>
    <xf numFmtId="0" fontId="21" fillId="0" borderId="7" xfId="0" applyFont="1" applyFill="1" applyBorder="1" applyAlignment="1">
      <alignment vertical="center"/>
    </xf>
    <xf numFmtId="181" fontId="21" fillId="0" borderId="8" xfId="0" applyNumberFormat="1" applyFont="1" applyFill="1" applyBorder="1" applyAlignment="1">
      <alignment horizontal="center" vertical="center"/>
    </xf>
    <xf numFmtId="182" fontId="4" fillId="0" borderId="8" xfId="61" applyNumberFormat="1" applyFont="1" applyFill="1" applyBorder="1">
      <alignment vertical="center"/>
    </xf>
    <xf numFmtId="182" fontId="12" fillId="0" borderId="8" xfId="61" applyNumberFormat="1" applyFont="1" applyFill="1" applyBorder="1" applyAlignment="1">
      <alignment horizontal="center" vertical="center"/>
    </xf>
    <xf numFmtId="181" fontId="11" fillId="0" borderId="3" xfId="0" applyNumberFormat="1" applyFont="1" applyFill="1" applyBorder="1" applyAlignment="1">
      <alignment horizontal="center" vertical="center" wrapText="1"/>
    </xf>
    <xf numFmtId="181" fontId="40" fillId="0" borderId="6" xfId="61" applyNumberFormat="1" applyFont="1" applyFill="1" applyBorder="1" applyAlignment="1">
      <alignment horizontal="center" vertical="center"/>
    </xf>
    <xf numFmtId="181" fontId="9" fillId="0" borderId="6" xfId="0" applyNumberFormat="1" applyFont="1" applyFill="1" applyBorder="1" applyAlignment="1">
      <alignment horizontal="center" vertical="center"/>
    </xf>
    <xf numFmtId="181" fontId="12" fillId="0" borderId="6" xfId="61" applyNumberFormat="1" applyFont="1" applyFill="1" applyBorder="1" applyAlignment="1">
      <alignment horizontal="center" vertical="center"/>
    </xf>
    <xf numFmtId="181" fontId="12" fillId="0" borderId="9" xfId="61" applyNumberFormat="1" applyFont="1" applyFill="1" applyBorder="1" applyAlignment="1">
      <alignment horizontal="center" vertical="center"/>
    </xf>
    <xf numFmtId="0" fontId="0" fillId="0" borderId="0" xfId="0" applyAlignment="1">
      <alignment vertical="center"/>
    </xf>
    <xf numFmtId="0" fontId="45" fillId="0" borderId="0" xfId="0" applyFont="1" applyAlignment="1">
      <alignment horizontal="center" vertical="center"/>
    </xf>
    <xf numFmtId="0" fontId="46" fillId="0" borderId="0" xfId="0" applyFont="1" applyAlignment="1">
      <alignment horizontal="left" vertical="center"/>
    </xf>
    <xf numFmtId="0" fontId="0" fillId="0" borderId="0" xfId="0" applyFill="1" applyAlignment="1">
      <alignment vertical="center"/>
    </xf>
    <xf numFmtId="0" fontId="0" fillId="0" borderId="0" xfId="0" applyAlignment="1">
      <alignment horizontal="left" vertical="center"/>
    </xf>
    <xf numFmtId="0" fontId="47" fillId="0" borderId="0" xfId="0" applyFont="1" applyAlignment="1">
      <alignment horizontal="left" vertical="top" wrapText="1"/>
    </xf>
    <xf numFmtId="0" fontId="48" fillId="0" borderId="0" xfId="0" applyFont="1" applyAlignment="1">
      <alignment horizontal="center" vertical="center"/>
    </xf>
    <xf numFmtId="0" fontId="48" fillId="0" borderId="0" xfId="0" applyFont="1" applyAlignment="1">
      <alignment horizontal="center" vertical="center" wrapText="1"/>
    </xf>
    <xf numFmtId="0" fontId="49" fillId="0" borderId="0" xfId="0" applyFont="1" applyAlignment="1">
      <alignment horizontal="left" vertical="center"/>
    </xf>
    <xf numFmtId="0" fontId="50" fillId="0" borderId="0" xfId="0" applyFont="1" applyAlignment="1">
      <alignment horizontal="center" vertical="center"/>
    </xf>
    <xf numFmtId="0" fontId="51" fillId="0" borderId="0" xfId="0" applyFont="1" applyAlignment="1">
      <alignment horizontal="center" vertical="center"/>
    </xf>
    <xf numFmtId="0" fontId="0" fillId="2" borderId="0" xfId="0" applyFill="1" applyAlignment="1">
      <alignment horizontal="left" vertical="center"/>
    </xf>
  </cellXfs>
  <cellStyles count="7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标题" xfId="18" builtinId="15"/>
    <cellStyle name="常规 2 5" xfId="19"/>
    <cellStyle name="解释性文本" xfId="20" builtinId="53"/>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千位分隔[0] 2" xfId="43"/>
    <cellStyle name="强调文字颜色 4" xfId="44" builtinId="41"/>
    <cellStyle name="千位分隔[0] 3" xfId="45"/>
    <cellStyle name="常规 3 2" xfId="46"/>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常规 3 4" xfId="53"/>
    <cellStyle name="强调文字颜色 6" xfId="54" builtinId="49"/>
    <cellStyle name="常规 2 3" xfId="55"/>
    <cellStyle name="40% - 强调文字颜色 6" xfId="56" builtinId="51"/>
    <cellStyle name="60% - 强调文字颜色 6" xfId="57" builtinId="52"/>
    <cellStyle name="常规 13" xfId="58"/>
    <cellStyle name="常规 2 6" xfId="59"/>
    <cellStyle name="常规 15" xfId="60"/>
    <cellStyle name="常规 2" xfId="61"/>
    <cellStyle name="常规 3" xfId="62"/>
    <cellStyle name="常规_2007人代会数据 2" xfId="63"/>
    <cellStyle name="常规 4" xfId="64"/>
    <cellStyle name="常规 4 2" xfId="65"/>
    <cellStyle name="常规 5" xfId="66"/>
    <cellStyle name="常规_2013年地方财政收入预算_1" xfId="67"/>
    <cellStyle name="千位分隔 2" xfId="68"/>
    <cellStyle name="千位分隔 2 3 2 2 2" xfId="69"/>
  </cellStyles>
  <dxfs count="1">
    <dxf>
      <fill>
        <patternFill patternType="solid">
          <bgColor indexed="46"/>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2" Type="http://schemas.openxmlformats.org/officeDocument/2006/relationships/sharedStrings" Target="sharedStrings.xml"/><Relationship Id="rId31" Type="http://schemas.openxmlformats.org/officeDocument/2006/relationships/styles" Target="styles.xml"/><Relationship Id="rId30" Type="http://schemas.openxmlformats.org/officeDocument/2006/relationships/theme" Target="theme/theme1.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9"/>
  <sheetViews>
    <sheetView tabSelected="1" zoomScale="85" zoomScaleNormal="85" workbookViewId="0">
      <selection activeCell="A2" sqref="A2"/>
    </sheetView>
  </sheetViews>
  <sheetFormatPr defaultColWidth="9" defaultRowHeight="14.4"/>
  <cols>
    <col min="1" max="1" width="85.75" style="681" customWidth="1"/>
    <col min="2" max="16384" width="9" style="677"/>
  </cols>
  <sheetData>
    <row r="1" ht="50.45" customHeight="1" spans="1:1">
      <c r="A1" s="682" t="s">
        <v>0</v>
      </c>
    </row>
    <row r="2" ht="41.25" customHeight="1"/>
    <row r="3" ht="11.1" customHeight="1"/>
    <row r="4" ht="81.95" customHeight="1" spans="1:1">
      <c r="A4" s="683" t="s">
        <v>1</v>
      </c>
    </row>
    <row r="5" ht="42.75" customHeight="1" spans="1:1">
      <c r="A5" s="684" t="s">
        <v>2</v>
      </c>
    </row>
    <row r="10" ht="48" customHeight="1" spans="1:1">
      <c r="A10" s="685"/>
    </row>
    <row r="11" ht="51.75" customHeight="1"/>
    <row r="12" ht="3" customHeight="1"/>
    <row r="13" ht="3" customHeight="1"/>
    <row r="14" ht="3" customHeight="1"/>
    <row r="15" ht="209.1" customHeight="1" spans="14:14">
      <c r="N15" s="680"/>
    </row>
    <row r="17" ht="9" customHeight="1"/>
    <row r="18" ht="22.8" spans="1:1">
      <c r="A18" s="686" t="s">
        <v>3</v>
      </c>
    </row>
    <row r="19" ht="11.1" customHeight="1" spans="1:1">
      <c r="A19" s="687"/>
    </row>
    <row r="20" ht="22.8" spans="1:1">
      <c r="A20" s="686" t="s">
        <v>4</v>
      </c>
    </row>
    <row r="29" spans="1:1">
      <c r="A29" s="688"/>
    </row>
  </sheetData>
  <printOptions horizontalCentered="1"/>
  <pageMargins left="0.708661417322835" right="0.550694444444444" top="0.748031496062992" bottom="0.748031496062992" header="0.31496062992126" footer="0.511811023622047"/>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7"/>
  <sheetViews>
    <sheetView workbookViewId="0">
      <selection activeCell="M14" sqref="M14"/>
    </sheetView>
  </sheetViews>
  <sheetFormatPr defaultColWidth="30.6296296296296" defaultRowHeight="24.6" customHeight="1" outlineLevelCol="2"/>
  <cols>
    <col min="1" max="1" width="12.4537037037037" style="505" customWidth="1"/>
    <col min="2" max="2" width="44.9259259259259" style="45" customWidth="1"/>
    <col min="3" max="3" width="31.7222222222222" style="45" customWidth="1"/>
    <col min="4" max="16384" width="30.6296296296296" style="45"/>
  </cols>
  <sheetData>
    <row r="1" s="191" customFormat="1" ht="16" customHeight="1" spans="1:1">
      <c r="A1" s="191" t="s">
        <v>738</v>
      </c>
    </row>
    <row r="2" s="192" customFormat="1" ht="30" customHeight="1" spans="1:3">
      <c r="A2" s="137" t="s">
        <v>739</v>
      </c>
      <c r="B2" s="137"/>
      <c r="C2" s="137"/>
    </row>
    <row r="3" s="193" customFormat="1" ht="20" customHeight="1" spans="1:3">
      <c r="A3" s="506"/>
      <c r="B3" s="309" t="s">
        <v>35</v>
      </c>
      <c r="C3" s="309"/>
    </row>
    <row r="4" s="504" customFormat="1" ht="21.25" customHeight="1" spans="1:3">
      <c r="A4" s="507" t="s">
        <v>126</v>
      </c>
      <c r="B4" s="508" t="s">
        <v>127</v>
      </c>
      <c r="C4" s="509" t="s">
        <v>740</v>
      </c>
    </row>
    <row r="5" s="464" customFormat="1" ht="21.25" customHeight="1" spans="1:3">
      <c r="A5" s="510"/>
      <c r="B5" s="511" t="s">
        <v>741</v>
      </c>
      <c r="C5" s="512">
        <f>C6+C21+C32+C35+C47+C53</f>
        <v>317436</v>
      </c>
    </row>
    <row r="6" ht="21.25" customHeight="1" spans="1:3">
      <c r="A6" s="510">
        <v>212</v>
      </c>
      <c r="B6" s="511" t="s">
        <v>64</v>
      </c>
      <c r="C6" s="512">
        <v>51443</v>
      </c>
    </row>
    <row r="7" ht="21.25" customHeight="1" spans="1:3">
      <c r="A7" s="510">
        <v>21208</v>
      </c>
      <c r="B7" s="511" t="s">
        <v>742</v>
      </c>
      <c r="C7" s="512">
        <v>46192</v>
      </c>
    </row>
    <row r="8" ht="21.25" customHeight="1" spans="1:3">
      <c r="A8" s="510">
        <v>2120801</v>
      </c>
      <c r="B8" s="513" t="s">
        <v>743</v>
      </c>
      <c r="C8" s="512">
        <v>15194</v>
      </c>
    </row>
    <row r="9" ht="21.25" customHeight="1" spans="1:3">
      <c r="A9" s="510">
        <v>2120804</v>
      </c>
      <c r="B9" s="513" t="s">
        <v>744</v>
      </c>
      <c r="C9" s="512">
        <v>17525</v>
      </c>
    </row>
    <row r="10" ht="21.25" customHeight="1" spans="1:3">
      <c r="A10" s="510">
        <v>2120806</v>
      </c>
      <c r="B10" s="513" t="s">
        <v>745</v>
      </c>
      <c r="C10" s="512">
        <v>2252</v>
      </c>
    </row>
    <row r="11" ht="21.25" customHeight="1" spans="1:3">
      <c r="A11" s="510">
        <v>2120899</v>
      </c>
      <c r="B11" s="513" t="s">
        <v>746</v>
      </c>
      <c r="C11" s="512">
        <v>11221</v>
      </c>
    </row>
    <row r="12" ht="21.25" customHeight="1" spans="1:3">
      <c r="A12" s="514">
        <v>21211</v>
      </c>
      <c r="B12" s="515" t="s">
        <v>747</v>
      </c>
      <c r="C12" s="516">
        <v>12</v>
      </c>
    </row>
    <row r="13" ht="21.25" customHeight="1" spans="1:3">
      <c r="A13" s="514">
        <v>21213</v>
      </c>
      <c r="B13" s="515" t="s">
        <v>748</v>
      </c>
      <c r="C13" s="516">
        <v>1035</v>
      </c>
    </row>
    <row r="14" ht="21.25" customHeight="1" spans="1:3">
      <c r="A14" s="514">
        <v>2121302</v>
      </c>
      <c r="B14" s="189" t="s">
        <v>749</v>
      </c>
      <c r="C14" s="516">
        <v>42</v>
      </c>
    </row>
    <row r="15" ht="21.25" customHeight="1" spans="1:3">
      <c r="A15" s="514">
        <v>2121399</v>
      </c>
      <c r="B15" s="189" t="s">
        <v>750</v>
      </c>
      <c r="C15" s="516">
        <v>993</v>
      </c>
    </row>
    <row r="16" ht="21.25" customHeight="1" spans="1:3">
      <c r="A16" s="514">
        <v>21214</v>
      </c>
      <c r="B16" s="515" t="s">
        <v>751</v>
      </c>
      <c r="C16" s="516">
        <v>1018</v>
      </c>
    </row>
    <row r="17" ht="21.25" customHeight="1" spans="1:3">
      <c r="A17" s="514">
        <v>2121401</v>
      </c>
      <c r="B17" s="189" t="s">
        <v>752</v>
      </c>
      <c r="C17" s="516">
        <v>1004</v>
      </c>
    </row>
    <row r="18" ht="21.25" customHeight="1" spans="1:3">
      <c r="A18" s="514">
        <v>2121499</v>
      </c>
      <c r="B18" s="189" t="s">
        <v>753</v>
      </c>
      <c r="C18" s="516">
        <v>14</v>
      </c>
    </row>
    <row r="19" ht="21.25" customHeight="1" spans="1:3">
      <c r="A19" s="514">
        <v>21298</v>
      </c>
      <c r="B19" s="515" t="s">
        <v>754</v>
      </c>
      <c r="C19" s="516">
        <v>3186</v>
      </c>
    </row>
    <row r="20" ht="21.25" customHeight="1" spans="1:3">
      <c r="A20" s="514">
        <v>2129801</v>
      </c>
      <c r="B20" s="189" t="s">
        <v>755</v>
      </c>
      <c r="C20" s="516">
        <v>3186</v>
      </c>
    </row>
    <row r="21" ht="21.25" customHeight="1" spans="1:3">
      <c r="A21" s="514">
        <v>213</v>
      </c>
      <c r="B21" s="515" t="s">
        <v>66</v>
      </c>
      <c r="C21" s="516">
        <v>64498</v>
      </c>
    </row>
    <row r="22" ht="21.25" customHeight="1" spans="1:3">
      <c r="A22" s="514">
        <v>21367</v>
      </c>
      <c r="B22" s="515" t="s">
        <v>756</v>
      </c>
      <c r="C22" s="516">
        <v>2711</v>
      </c>
    </row>
    <row r="23" ht="21.25" customHeight="1" spans="1:3">
      <c r="A23" s="514">
        <v>2136701</v>
      </c>
      <c r="B23" s="189" t="s">
        <v>757</v>
      </c>
      <c r="C23" s="516">
        <v>665</v>
      </c>
    </row>
    <row r="24" ht="21.25" customHeight="1" spans="1:3">
      <c r="A24" s="514">
        <v>2136702</v>
      </c>
      <c r="B24" s="189" t="s">
        <v>758</v>
      </c>
      <c r="C24" s="516">
        <v>2046</v>
      </c>
    </row>
    <row r="25" ht="21.25" customHeight="1" spans="1:3">
      <c r="A25" s="514">
        <v>21369</v>
      </c>
      <c r="B25" s="515" t="s">
        <v>759</v>
      </c>
      <c r="C25" s="516">
        <v>59366</v>
      </c>
    </row>
    <row r="26" ht="21.25" customHeight="1" spans="1:3">
      <c r="A26" s="514">
        <v>2136902</v>
      </c>
      <c r="B26" s="189" t="s">
        <v>760</v>
      </c>
      <c r="C26" s="516">
        <v>59366</v>
      </c>
    </row>
    <row r="27" ht="21.25" customHeight="1" spans="1:3">
      <c r="A27" s="514">
        <v>21372</v>
      </c>
      <c r="B27" s="515" t="s">
        <v>761</v>
      </c>
      <c r="C27" s="516">
        <v>2373</v>
      </c>
    </row>
    <row r="28" ht="21.25" customHeight="1" spans="1:3">
      <c r="A28" s="514">
        <v>2137201</v>
      </c>
      <c r="B28" s="189" t="s">
        <v>762</v>
      </c>
      <c r="C28" s="516">
        <v>1996</v>
      </c>
    </row>
    <row r="29" ht="21.25" customHeight="1" spans="1:3">
      <c r="A29" s="514">
        <v>2137202</v>
      </c>
      <c r="B29" s="189" t="s">
        <v>757</v>
      </c>
      <c r="C29" s="516">
        <v>377</v>
      </c>
    </row>
    <row r="30" ht="21.25" customHeight="1" spans="1:3">
      <c r="A30" s="514">
        <v>21373</v>
      </c>
      <c r="B30" s="515" t="s">
        <v>763</v>
      </c>
      <c r="C30" s="516">
        <v>48</v>
      </c>
    </row>
    <row r="31" ht="21.25" customHeight="1" spans="1:3">
      <c r="A31" s="514">
        <v>2137302</v>
      </c>
      <c r="B31" s="189" t="s">
        <v>757</v>
      </c>
      <c r="C31" s="516">
        <v>48</v>
      </c>
    </row>
    <row r="32" ht="21.25" customHeight="1" spans="1:3">
      <c r="A32" s="514">
        <v>214</v>
      </c>
      <c r="B32" s="515" t="s">
        <v>68</v>
      </c>
      <c r="C32" s="516">
        <v>7508</v>
      </c>
    </row>
    <row r="33" ht="21.25" customHeight="1" spans="1:3">
      <c r="A33" s="514">
        <v>21498</v>
      </c>
      <c r="B33" s="515" t="s">
        <v>754</v>
      </c>
      <c r="C33" s="516">
        <v>7508</v>
      </c>
    </row>
    <row r="34" ht="21.25" customHeight="1" spans="1:3">
      <c r="A34" s="517">
        <v>2149801</v>
      </c>
      <c r="B34" s="190" t="s">
        <v>764</v>
      </c>
      <c r="C34" s="518">
        <v>7508</v>
      </c>
    </row>
    <row r="35" ht="21.25" customHeight="1" spans="1:3">
      <c r="A35" s="519">
        <v>229</v>
      </c>
      <c r="B35" s="520" t="s">
        <v>83</v>
      </c>
      <c r="C35" s="521">
        <v>132357</v>
      </c>
    </row>
    <row r="36" ht="21.25" customHeight="1" spans="1:3">
      <c r="A36" s="514">
        <v>22904</v>
      </c>
      <c r="B36" s="515" t="s">
        <v>765</v>
      </c>
      <c r="C36" s="516">
        <v>122589</v>
      </c>
    </row>
    <row r="37" ht="21.25" customHeight="1" spans="1:3">
      <c r="A37" s="514">
        <v>2290402</v>
      </c>
      <c r="B37" s="189" t="s">
        <v>766</v>
      </c>
      <c r="C37" s="516">
        <v>107889</v>
      </c>
    </row>
    <row r="38" ht="21.25" customHeight="1" spans="1:3">
      <c r="A38" s="514">
        <v>2290403</v>
      </c>
      <c r="B38" s="189" t="s">
        <v>767</v>
      </c>
      <c r="C38" s="516">
        <v>14700</v>
      </c>
    </row>
    <row r="39" ht="21.25" customHeight="1" spans="1:3">
      <c r="A39" s="514">
        <v>22960</v>
      </c>
      <c r="B39" s="515" t="s">
        <v>768</v>
      </c>
      <c r="C39" s="516">
        <v>2247</v>
      </c>
    </row>
    <row r="40" ht="21.25" customHeight="1" spans="1:3">
      <c r="A40" s="514">
        <v>2296002</v>
      </c>
      <c r="B40" s="189" t="s">
        <v>769</v>
      </c>
      <c r="C40" s="516">
        <v>482</v>
      </c>
    </row>
    <row r="41" ht="21.25" customHeight="1" spans="1:3">
      <c r="A41" s="514">
        <v>2296003</v>
      </c>
      <c r="B41" s="189" t="s">
        <v>770</v>
      </c>
      <c r="C41" s="516">
        <v>1354</v>
      </c>
    </row>
    <row r="42" ht="21.25" customHeight="1" spans="1:3">
      <c r="A42" s="514">
        <v>2296004</v>
      </c>
      <c r="B42" s="189" t="s">
        <v>771</v>
      </c>
      <c r="C42" s="516">
        <v>91</v>
      </c>
    </row>
    <row r="43" ht="21.25" customHeight="1" spans="1:3">
      <c r="A43" s="514">
        <v>2296006</v>
      </c>
      <c r="B43" s="189" t="s">
        <v>772</v>
      </c>
      <c r="C43" s="516">
        <v>234</v>
      </c>
    </row>
    <row r="44" ht="21.25" customHeight="1" spans="1:3">
      <c r="A44" s="514">
        <v>2296099</v>
      </c>
      <c r="B44" s="189" t="s">
        <v>773</v>
      </c>
      <c r="C44" s="516">
        <v>86</v>
      </c>
    </row>
    <row r="45" ht="21.25" customHeight="1" spans="1:3">
      <c r="A45" s="514">
        <v>22998</v>
      </c>
      <c r="B45" s="515" t="s">
        <v>754</v>
      </c>
      <c r="C45" s="516">
        <v>7521</v>
      </c>
    </row>
    <row r="46" ht="21.25" customHeight="1" spans="1:3">
      <c r="A46" s="514">
        <v>2299899</v>
      </c>
      <c r="B46" s="189" t="s">
        <v>566</v>
      </c>
      <c r="C46" s="516">
        <v>7521</v>
      </c>
    </row>
    <row r="47" ht="21.25" customHeight="1" spans="1:3">
      <c r="A47" s="514">
        <v>232</v>
      </c>
      <c r="B47" s="515" t="s">
        <v>85</v>
      </c>
      <c r="C47" s="516">
        <v>61623</v>
      </c>
    </row>
    <row r="48" ht="21.25" customHeight="1" spans="1:3">
      <c r="A48" s="514">
        <v>23204</v>
      </c>
      <c r="B48" s="515" t="s">
        <v>774</v>
      </c>
      <c r="C48" s="516">
        <v>61623</v>
      </c>
    </row>
    <row r="49" ht="21.25" customHeight="1" spans="1:3">
      <c r="A49" s="514">
        <v>2320411</v>
      </c>
      <c r="B49" s="189" t="s">
        <v>775</v>
      </c>
      <c r="C49" s="516">
        <v>10720</v>
      </c>
    </row>
    <row r="50" ht="21.25" customHeight="1" spans="1:3">
      <c r="A50" s="514">
        <v>2320431</v>
      </c>
      <c r="B50" s="189" t="s">
        <v>776</v>
      </c>
      <c r="C50" s="516">
        <v>2582</v>
      </c>
    </row>
    <row r="51" ht="21.25" customHeight="1" spans="1:3">
      <c r="A51" s="514">
        <v>2320433</v>
      </c>
      <c r="B51" s="189" t="s">
        <v>777</v>
      </c>
      <c r="C51" s="516">
        <v>8006</v>
      </c>
    </row>
    <row r="52" ht="21.25" customHeight="1" spans="1:3">
      <c r="A52" s="514">
        <v>2320498</v>
      </c>
      <c r="B52" s="189" t="s">
        <v>778</v>
      </c>
      <c r="C52" s="516">
        <v>40315</v>
      </c>
    </row>
    <row r="53" ht="21.25" customHeight="1" spans="1:3">
      <c r="A53" s="514">
        <v>233</v>
      </c>
      <c r="B53" s="515" t="s">
        <v>87</v>
      </c>
      <c r="C53" s="516">
        <v>7</v>
      </c>
    </row>
    <row r="54" ht="21.25" customHeight="1" spans="1:3">
      <c r="A54" s="514">
        <v>23304</v>
      </c>
      <c r="B54" s="515" t="s">
        <v>779</v>
      </c>
      <c r="C54" s="516">
        <v>7</v>
      </c>
    </row>
    <row r="55" ht="21.25" customHeight="1" spans="1:3">
      <c r="A55" s="514">
        <v>2330411</v>
      </c>
      <c r="B55" s="189" t="s">
        <v>780</v>
      </c>
      <c r="C55" s="516">
        <v>1</v>
      </c>
    </row>
    <row r="56" ht="21.25" customHeight="1" spans="1:3">
      <c r="A56" s="514">
        <v>2330431</v>
      </c>
      <c r="B56" s="189" t="s">
        <v>781</v>
      </c>
      <c r="C56" s="516">
        <v>4</v>
      </c>
    </row>
    <row r="57" ht="21.25" customHeight="1" spans="1:3">
      <c r="A57" s="517">
        <v>2330498</v>
      </c>
      <c r="B57" s="190" t="s">
        <v>782</v>
      </c>
      <c r="C57" s="518">
        <v>2</v>
      </c>
    </row>
  </sheetData>
  <mergeCells count="2">
    <mergeCell ref="A2:C2"/>
    <mergeCell ref="B3:C3"/>
  </mergeCells>
  <printOptions horizontalCentered="1"/>
  <pageMargins left="0.708333333333333" right="0.708333333333333" top="0.747916666666667" bottom="0.708333333333333" header="0.314583333333333" footer="0.511805555555556"/>
  <pageSetup paperSize="9" orientation="portrait" horizontalDpi="600"/>
  <headerFooter>
    <oddFooter>&amp;C—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
  <sheetViews>
    <sheetView workbookViewId="0">
      <selection activeCell="G7" sqref="G7"/>
    </sheetView>
  </sheetViews>
  <sheetFormatPr defaultColWidth="9" defaultRowHeight="20.1" customHeight="1" outlineLevelCol="4"/>
  <cols>
    <col min="1" max="1" width="28.712962962963" style="131" customWidth="1"/>
    <col min="2" max="2" width="12.25" style="132" customWidth="1"/>
    <col min="3" max="3" width="35.75" style="133" customWidth="1"/>
    <col min="4" max="4" width="12.25" style="134" customWidth="1"/>
    <col min="5" max="5" width="13" style="135" customWidth="1"/>
    <col min="6" max="16384" width="9" style="135"/>
  </cols>
  <sheetData>
    <row r="1" s="70" customFormat="1" ht="16" customHeight="1" spans="1:4">
      <c r="A1" s="136" t="s">
        <v>783</v>
      </c>
      <c r="B1" s="136"/>
      <c r="C1" s="136"/>
      <c r="D1" s="136"/>
    </row>
    <row r="2" s="129" customFormat="1" ht="30" customHeight="1" spans="1:4">
      <c r="A2" s="137" t="s">
        <v>784</v>
      </c>
      <c r="B2" s="137"/>
      <c r="C2" s="137"/>
      <c r="D2" s="137"/>
    </row>
    <row r="3" s="130" customFormat="1" ht="20" customHeight="1" spans="1:4">
      <c r="A3" s="138"/>
      <c r="B3" s="138"/>
      <c r="C3" s="138"/>
      <c r="D3" s="139" t="s">
        <v>35</v>
      </c>
    </row>
    <row r="4" s="72" customFormat="1" ht="28.15" customHeight="1" spans="1:4">
      <c r="A4" s="140" t="s">
        <v>36</v>
      </c>
      <c r="B4" s="141" t="s">
        <v>577</v>
      </c>
      <c r="C4" s="142" t="s">
        <v>41</v>
      </c>
      <c r="D4" s="143" t="s">
        <v>577</v>
      </c>
    </row>
    <row r="5" ht="28.15" customHeight="1" spans="1:5">
      <c r="A5" s="491" t="s">
        <v>579</v>
      </c>
      <c r="B5" s="492">
        <f>SUM(B6:B18)</f>
        <v>217677</v>
      </c>
      <c r="C5" s="493" t="s">
        <v>580</v>
      </c>
      <c r="D5" s="494">
        <f>SUM(D6:D18)</f>
        <v>17859</v>
      </c>
      <c r="E5" s="132"/>
    </row>
    <row r="6" ht="28.15" customHeight="1" spans="1:5">
      <c r="A6" s="495" t="s">
        <v>785</v>
      </c>
      <c r="B6" s="496">
        <v>15523</v>
      </c>
      <c r="C6" s="497" t="s">
        <v>786</v>
      </c>
      <c r="D6" s="498"/>
      <c r="E6" s="132"/>
    </row>
    <row r="7" ht="28.15" customHeight="1" spans="1:4">
      <c r="A7" s="495" t="s">
        <v>787</v>
      </c>
      <c r="B7" s="496">
        <v>192</v>
      </c>
      <c r="C7" s="497" t="s">
        <v>788</v>
      </c>
      <c r="D7" s="499"/>
    </row>
    <row r="8" ht="28.15" customHeight="1" spans="1:4">
      <c r="A8" s="495" t="s">
        <v>789</v>
      </c>
      <c r="B8" s="496">
        <v>2193</v>
      </c>
      <c r="C8" s="497" t="s">
        <v>790</v>
      </c>
      <c r="D8" s="499">
        <v>44</v>
      </c>
    </row>
    <row r="9" ht="28.15" customHeight="1" spans="1:4">
      <c r="A9" s="495" t="s">
        <v>791</v>
      </c>
      <c r="B9" s="496">
        <v>89731</v>
      </c>
      <c r="C9" s="497" t="s">
        <v>792</v>
      </c>
      <c r="D9" s="499">
        <v>766</v>
      </c>
    </row>
    <row r="10" ht="28.15" customHeight="1" spans="1:4">
      <c r="A10" s="495" t="s">
        <v>793</v>
      </c>
      <c r="B10" s="496">
        <v>2156</v>
      </c>
      <c r="C10" s="497" t="s">
        <v>794</v>
      </c>
      <c r="D10" s="499">
        <v>12</v>
      </c>
    </row>
    <row r="11" ht="28.15" customHeight="1" spans="1:4">
      <c r="A11" s="495" t="s">
        <v>790</v>
      </c>
      <c r="B11" s="496">
        <v>172</v>
      </c>
      <c r="C11" s="497" t="s">
        <v>795</v>
      </c>
      <c r="D11" s="499">
        <v>944</v>
      </c>
    </row>
    <row r="12" ht="28.15" customHeight="1" spans="1:4">
      <c r="A12" s="495" t="s">
        <v>796</v>
      </c>
      <c r="B12" s="496">
        <v>4024</v>
      </c>
      <c r="C12" s="497" t="s">
        <v>797</v>
      </c>
      <c r="D12" s="499"/>
    </row>
    <row r="13" ht="28.15" customHeight="1" spans="1:4">
      <c r="A13" s="495" t="s">
        <v>798</v>
      </c>
      <c r="B13" s="496">
        <v>103686</v>
      </c>
      <c r="C13" s="497" t="s">
        <v>799</v>
      </c>
      <c r="D13" s="499">
        <v>1385</v>
      </c>
    </row>
    <row r="14" ht="28.15" customHeight="1" spans="1:4">
      <c r="A14" s="495"/>
      <c r="B14" s="496"/>
      <c r="C14" s="497" t="s">
        <v>800</v>
      </c>
      <c r="D14" s="499">
        <v>1204</v>
      </c>
    </row>
    <row r="15" ht="28.15" customHeight="1" spans="1:4">
      <c r="A15" s="495"/>
      <c r="B15" s="496"/>
      <c r="C15" s="497" t="s">
        <v>801</v>
      </c>
      <c r="D15" s="499">
        <v>13096</v>
      </c>
    </row>
    <row r="16" ht="28.15" customHeight="1" spans="1:4">
      <c r="A16" s="495"/>
      <c r="B16" s="496"/>
      <c r="C16" s="497" t="s">
        <v>802</v>
      </c>
      <c r="D16" s="499"/>
    </row>
    <row r="17" ht="28.15" customHeight="1" spans="1:4">
      <c r="A17" s="495"/>
      <c r="B17" s="496"/>
      <c r="C17" s="497" t="s">
        <v>803</v>
      </c>
      <c r="D17" s="499">
        <v>408</v>
      </c>
    </row>
    <row r="18" ht="31.9" customHeight="1" spans="1:4">
      <c r="A18" s="500"/>
      <c r="B18" s="501"/>
      <c r="C18" s="502" t="s">
        <v>804</v>
      </c>
      <c r="D18" s="503"/>
    </row>
  </sheetData>
  <mergeCells count="4">
    <mergeCell ref="A1:B1"/>
    <mergeCell ref="C1:D1"/>
    <mergeCell ref="A2:D2"/>
    <mergeCell ref="A3:C3"/>
  </mergeCells>
  <printOptions horizontalCentered="1"/>
  <pageMargins left="0.708333333333333" right="0.708333333333333" top="0.747916666666667" bottom="0.708333333333333" header="0.314583333333333" footer="0.511805555555556"/>
  <pageSetup paperSize="9" orientation="portrait" horizontalDpi="600"/>
  <headerFooter>
    <oddFooter>&amp;C— &amp;P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7"/>
  <sheetViews>
    <sheetView showZeros="0" workbookViewId="0">
      <selection activeCell="M14" sqref="M14"/>
    </sheetView>
  </sheetViews>
  <sheetFormatPr defaultColWidth="9" defaultRowHeight="12" outlineLevelCol="4"/>
  <cols>
    <col min="1" max="1" width="12.5" style="469" customWidth="1"/>
    <col min="2" max="2" width="22.0925925925926" style="469" customWidth="1"/>
    <col min="3" max="4" width="18.8796296296296" style="469" customWidth="1"/>
    <col min="5" max="5" width="16.5" style="469" customWidth="1"/>
    <col min="6" max="16384" width="9" style="470"/>
  </cols>
  <sheetData>
    <row r="1" s="465" customFormat="1" ht="16" customHeight="1" spans="1:1">
      <c r="A1" s="465" t="s">
        <v>805</v>
      </c>
    </row>
    <row r="2" s="466" customFormat="1" ht="30" customHeight="1" spans="1:5">
      <c r="A2" s="471" t="s">
        <v>806</v>
      </c>
      <c r="B2" s="471"/>
      <c r="C2" s="471"/>
      <c r="D2" s="471"/>
      <c r="E2" s="471"/>
    </row>
    <row r="3" s="467" customFormat="1" ht="20" customHeight="1" spans="1:5">
      <c r="A3" s="472"/>
      <c r="B3" s="472"/>
      <c r="C3" s="472"/>
      <c r="D3" s="472"/>
      <c r="E3" s="473" t="s">
        <v>35</v>
      </c>
    </row>
    <row r="4" s="468" customFormat="1" ht="15" customHeight="1" spans="1:5">
      <c r="A4" s="474" t="s">
        <v>655</v>
      </c>
      <c r="B4" s="475" t="s">
        <v>656</v>
      </c>
      <c r="C4" s="475" t="s">
        <v>807</v>
      </c>
      <c r="D4" s="475" t="s">
        <v>808</v>
      </c>
      <c r="E4" s="476" t="s">
        <v>809</v>
      </c>
    </row>
    <row r="5" ht="15" customHeight="1" spans="1:5">
      <c r="A5" s="477"/>
      <c r="B5" s="478" t="s">
        <v>660</v>
      </c>
      <c r="C5" s="479">
        <f>SUM(C6:C47)</f>
        <v>899</v>
      </c>
      <c r="D5" s="479">
        <f>SUM(D6:D47)</f>
        <v>856</v>
      </c>
      <c r="E5" s="480">
        <f>SUM(E6:E47)</f>
        <v>43</v>
      </c>
    </row>
    <row r="6" s="243" customFormat="1" ht="15" customHeight="1" spans="1:5">
      <c r="A6" s="481">
        <v>1</v>
      </c>
      <c r="B6" s="482" t="s">
        <v>661</v>
      </c>
      <c r="C6" s="483">
        <f>D6+E6</f>
        <v>0</v>
      </c>
      <c r="D6" s="484">
        <v>0</v>
      </c>
      <c r="E6" s="485">
        <v>0</v>
      </c>
    </row>
    <row r="7" s="243" customFormat="1" ht="15" customHeight="1" spans="1:5">
      <c r="A7" s="481">
        <v>2</v>
      </c>
      <c r="B7" s="482" t="s">
        <v>662</v>
      </c>
      <c r="C7" s="483">
        <f t="shared" ref="C7:C47" si="0">D7+E7</f>
        <v>0</v>
      </c>
      <c r="D7" s="484">
        <v>0</v>
      </c>
      <c r="E7" s="485">
        <v>0</v>
      </c>
    </row>
    <row r="8" s="243" customFormat="1" ht="15" customHeight="1" spans="1:5">
      <c r="A8" s="481">
        <v>3</v>
      </c>
      <c r="B8" s="482" t="s">
        <v>663</v>
      </c>
      <c r="C8" s="483">
        <f t="shared" si="0"/>
        <v>139</v>
      </c>
      <c r="D8" s="484">
        <v>139</v>
      </c>
      <c r="E8" s="485">
        <v>0</v>
      </c>
    </row>
    <row r="9" s="243" customFormat="1" ht="15" customHeight="1" spans="1:5">
      <c r="A9" s="481">
        <v>4</v>
      </c>
      <c r="B9" s="482" t="s">
        <v>664</v>
      </c>
      <c r="C9" s="483">
        <f t="shared" si="0"/>
        <v>9</v>
      </c>
      <c r="D9" s="484">
        <v>9</v>
      </c>
      <c r="E9" s="485">
        <v>0</v>
      </c>
    </row>
    <row r="10" s="243" customFormat="1" ht="15" customHeight="1" spans="1:5">
      <c r="A10" s="481">
        <v>5</v>
      </c>
      <c r="B10" s="482" t="s">
        <v>665</v>
      </c>
      <c r="C10" s="483">
        <f t="shared" si="0"/>
        <v>45</v>
      </c>
      <c r="D10" s="484">
        <v>45</v>
      </c>
      <c r="E10" s="485">
        <v>0</v>
      </c>
    </row>
    <row r="11" s="243" customFormat="1" ht="15" customHeight="1" spans="1:5">
      <c r="A11" s="481">
        <v>6</v>
      </c>
      <c r="B11" s="482" t="s">
        <v>666</v>
      </c>
      <c r="C11" s="483">
        <f t="shared" si="0"/>
        <v>21</v>
      </c>
      <c r="D11" s="484">
        <v>21</v>
      </c>
      <c r="E11" s="485">
        <v>0</v>
      </c>
    </row>
    <row r="12" s="243" customFormat="1" ht="15" customHeight="1" spans="1:5">
      <c r="A12" s="481">
        <v>7</v>
      </c>
      <c r="B12" s="482" t="s">
        <v>667</v>
      </c>
      <c r="C12" s="483">
        <f t="shared" si="0"/>
        <v>6</v>
      </c>
      <c r="D12" s="484">
        <v>6</v>
      </c>
      <c r="E12" s="485">
        <v>0</v>
      </c>
    </row>
    <row r="13" s="243" customFormat="1" ht="15" customHeight="1" spans="1:5">
      <c r="A13" s="481">
        <v>8</v>
      </c>
      <c r="B13" s="482" t="s">
        <v>668</v>
      </c>
      <c r="C13" s="483">
        <f t="shared" si="0"/>
        <v>28</v>
      </c>
      <c r="D13" s="484">
        <v>28</v>
      </c>
      <c r="E13" s="485">
        <v>0</v>
      </c>
    </row>
    <row r="14" s="243" customFormat="1" ht="15" customHeight="1" spans="1:5">
      <c r="A14" s="481">
        <v>9</v>
      </c>
      <c r="B14" s="482" t="s">
        <v>669</v>
      </c>
      <c r="C14" s="483">
        <f t="shared" si="0"/>
        <v>6</v>
      </c>
      <c r="D14" s="484">
        <v>6</v>
      </c>
      <c r="E14" s="485">
        <v>0</v>
      </c>
    </row>
    <row r="15" s="243" customFormat="1" ht="15" customHeight="1" spans="1:5">
      <c r="A15" s="481">
        <v>10</v>
      </c>
      <c r="B15" s="482" t="s">
        <v>670</v>
      </c>
      <c r="C15" s="483">
        <f t="shared" si="0"/>
        <v>86</v>
      </c>
      <c r="D15" s="484">
        <v>86</v>
      </c>
      <c r="E15" s="485">
        <v>0</v>
      </c>
    </row>
    <row r="16" s="243" customFormat="1" ht="15" customHeight="1" spans="1:5">
      <c r="A16" s="481">
        <v>11</v>
      </c>
      <c r="B16" s="482" t="s">
        <v>671</v>
      </c>
      <c r="C16" s="483">
        <f t="shared" si="0"/>
        <v>35</v>
      </c>
      <c r="D16" s="484">
        <v>35</v>
      </c>
      <c r="E16" s="485">
        <v>0</v>
      </c>
    </row>
    <row r="17" s="243" customFormat="1" ht="15" customHeight="1" spans="1:5">
      <c r="A17" s="481">
        <v>12</v>
      </c>
      <c r="B17" s="482" t="s">
        <v>672</v>
      </c>
      <c r="C17" s="483">
        <f t="shared" si="0"/>
        <v>5</v>
      </c>
      <c r="D17" s="484">
        <v>5</v>
      </c>
      <c r="E17" s="485">
        <v>0</v>
      </c>
    </row>
    <row r="18" s="243" customFormat="1" ht="15" customHeight="1" spans="1:5">
      <c r="A18" s="481">
        <v>13</v>
      </c>
      <c r="B18" s="482" t="s">
        <v>673</v>
      </c>
      <c r="C18" s="483">
        <f t="shared" si="0"/>
        <v>28</v>
      </c>
      <c r="D18" s="484">
        <v>28</v>
      </c>
      <c r="E18" s="485">
        <v>0</v>
      </c>
    </row>
    <row r="19" s="243" customFormat="1" ht="15" customHeight="1" spans="1:5">
      <c r="A19" s="481">
        <v>14</v>
      </c>
      <c r="B19" s="482" t="s">
        <v>674</v>
      </c>
      <c r="C19" s="483">
        <f t="shared" si="0"/>
        <v>13</v>
      </c>
      <c r="D19" s="484">
        <v>13</v>
      </c>
      <c r="E19" s="485">
        <v>0</v>
      </c>
    </row>
    <row r="20" s="243" customFormat="1" ht="15" customHeight="1" spans="1:5">
      <c r="A20" s="481">
        <v>15</v>
      </c>
      <c r="B20" s="482" t="s">
        <v>675</v>
      </c>
      <c r="C20" s="483">
        <f t="shared" si="0"/>
        <v>3</v>
      </c>
      <c r="D20" s="484">
        <v>3</v>
      </c>
      <c r="E20" s="485">
        <v>0</v>
      </c>
    </row>
    <row r="21" s="243" customFormat="1" ht="15" customHeight="1" spans="1:5">
      <c r="A21" s="481">
        <v>16</v>
      </c>
      <c r="B21" s="482" t="s">
        <v>676</v>
      </c>
      <c r="C21" s="483">
        <f t="shared" si="0"/>
        <v>7</v>
      </c>
      <c r="D21" s="484">
        <v>7</v>
      </c>
      <c r="E21" s="485">
        <v>0</v>
      </c>
    </row>
    <row r="22" s="243" customFormat="1" ht="15" customHeight="1" spans="1:5">
      <c r="A22" s="481">
        <v>17</v>
      </c>
      <c r="B22" s="482" t="s">
        <v>677</v>
      </c>
      <c r="C22" s="483">
        <f t="shared" si="0"/>
        <v>1</v>
      </c>
      <c r="D22" s="484">
        <v>1</v>
      </c>
      <c r="E22" s="485">
        <v>0</v>
      </c>
    </row>
    <row r="23" s="243" customFormat="1" ht="15" customHeight="1" spans="1:5">
      <c r="A23" s="481">
        <v>18</v>
      </c>
      <c r="B23" s="482" t="s">
        <v>678</v>
      </c>
      <c r="C23" s="483">
        <f t="shared" si="0"/>
        <v>31</v>
      </c>
      <c r="D23" s="484">
        <v>31</v>
      </c>
      <c r="E23" s="485">
        <v>0</v>
      </c>
    </row>
    <row r="24" s="243" customFormat="1" ht="15" customHeight="1" spans="1:5">
      <c r="A24" s="481">
        <v>19</v>
      </c>
      <c r="B24" s="482" t="s">
        <v>679</v>
      </c>
      <c r="C24" s="483">
        <f t="shared" si="0"/>
        <v>21</v>
      </c>
      <c r="D24" s="484">
        <v>21</v>
      </c>
      <c r="E24" s="485">
        <v>0</v>
      </c>
    </row>
    <row r="25" s="243" customFormat="1" ht="15" customHeight="1" spans="1:5">
      <c r="A25" s="481">
        <v>20</v>
      </c>
      <c r="B25" s="482" t="s">
        <v>680</v>
      </c>
      <c r="C25" s="483">
        <f t="shared" si="0"/>
        <v>3</v>
      </c>
      <c r="D25" s="484">
        <v>3</v>
      </c>
      <c r="E25" s="485">
        <v>0</v>
      </c>
    </row>
    <row r="26" s="243" customFormat="1" ht="15" customHeight="1" spans="1:5">
      <c r="A26" s="481">
        <v>21</v>
      </c>
      <c r="B26" s="482" t="s">
        <v>681</v>
      </c>
      <c r="C26" s="483">
        <f t="shared" si="0"/>
        <v>3</v>
      </c>
      <c r="D26" s="484">
        <v>3</v>
      </c>
      <c r="E26" s="485">
        <v>0</v>
      </c>
    </row>
    <row r="27" s="243" customFormat="1" ht="15" customHeight="1" spans="1:5">
      <c r="A27" s="481">
        <v>22</v>
      </c>
      <c r="B27" s="482" t="s">
        <v>682</v>
      </c>
      <c r="C27" s="483">
        <f t="shared" si="0"/>
        <v>5</v>
      </c>
      <c r="D27" s="484">
        <v>5</v>
      </c>
      <c r="E27" s="485">
        <v>0</v>
      </c>
    </row>
    <row r="28" s="243" customFormat="1" ht="15" customHeight="1" spans="1:5">
      <c r="A28" s="481">
        <v>23</v>
      </c>
      <c r="B28" s="482" t="s">
        <v>683</v>
      </c>
      <c r="C28" s="483">
        <f t="shared" si="0"/>
        <v>34</v>
      </c>
      <c r="D28" s="484">
        <v>30</v>
      </c>
      <c r="E28" s="485">
        <v>4</v>
      </c>
    </row>
    <row r="29" s="243" customFormat="1" ht="15" customHeight="1" spans="1:5">
      <c r="A29" s="481">
        <v>24</v>
      </c>
      <c r="B29" s="482" t="s">
        <v>684</v>
      </c>
      <c r="C29" s="483">
        <f t="shared" si="0"/>
        <v>13</v>
      </c>
      <c r="D29" s="484">
        <v>13</v>
      </c>
      <c r="E29" s="485">
        <v>0</v>
      </c>
    </row>
    <row r="30" s="243" customFormat="1" ht="15" customHeight="1" spans="1:5">
      <c r="A30" s="481">
        <v>25</v>
      </c>
      <c r="B30" s="482" t="s">
        <v>685</v>
      </c>
      <c r="C30" s="483">
        <f t="shared" si="0"/>
        <v>3</v>
      </c>
      <c r="D30" s="484">
        <v>3</v>
      </c>
      <c r="E30" s="485">
        <v>0</v>
      </c>
    </row>
    <row r="31" s="243" customFormat="1" ht="15" customHeight="1" spans="1:5">
      <c r="A31" s="481">
        <v>26</v>
      </c>
      <c r="B31" s="482" t="s">
        <v>686</v>
      </c>
      <c r="C31" s="483">
        <f t="shared" si="0"/>
        <v>122</v>
      </c>
      <c r="D31" s="484">
        <v>122</v>
      </c>
      <c r="E31" s="485">
        <v>0</v>
      </c>
    </row>
    <row r="32" s="243" customFormat="1" ht="15" customHeight="1" spans="1:5">
      <c r="A32" s="481">
        <v>27</v>
      </c>
      <c r="B32" s="482" t="s">
        <v>687</v>
      </c>
      <c r="C32" s="483">
        <f t="shared" si="0"/>
        <v>2</v>
      </c>
      <c r="D32" s="484">
        <v>2</v>
      </c>
      <c r="E32" s="485">
        <v>0</v>
      </c>
    </row>
    <row r="33" s="243" customFormat="1" ht="15" customHeight="1" spans="1:5">
      <c r="A33" s="481">
        <v>28</v>
      </c>
      <c r="B33" s="482" t="s">
        <v>688</v>
      </c>
      <c r="C33" s="483">
        <f t="shared" si="0"/>
        <v>12</v>
      </c>
      <c r="D33" s="484">
        <v>7</v>
      </c>
      <c r="E33" s="485">
        <v>5</v>
      </c>
    </row>
    <row r="34" s="243" customFormat="1" ht="15" customHeight="1" spans="1:5">
      <c r="A34" s="481">
        <v>29</v>
      </c>
      <c r="B34" s="482" t="s">
        <v>689</v>
      </c>
      <c r="C34" s="483">
        <f t="shared" si="0"/>
        <v>2</v>
      </c>
      <c r="D34" s="484">
        <v>2</v>
      </c>
      <c r="E34" s="485">
        <v>0</v>
      </c>
    </row>
    <row r="35" s="243" customFormat="1" ht="15" customHeight="1" spans="1:5">
      <c r="A35" s="481">
        <v>30</v>
      </c>
      <c r="B35" s="482" t="s">
        <v>690</v>
      </c>
      <c r="C35" s="483">
        <f t="shared" si="0"/>
        <v>1</v>
      </c>
      <c r="D35" s="484">
        <v>1</v>
      </c>
      <c r="E35" s="485">
        <v>0</v>
      </c>
    </row>
    <row r="36" s="243" customFormat="1" ht="15" customHeight="1" spans="1:5">
      <c r="A36" s="481">
        <v>31</v>
      </c>
      <c r="B36" s="482" t="s">
        <v>691</v>
      </c>
      <c r="C36" s="483">
        <f t="shared" si="0"/>
        <v>69</v>
      </c>
      <c r="D36" s="484">
        <v>54</v>
      </c>
      <c r="E36" s="485">
        <v>15</v>
      </c>
    </row>
    <row r="37" s="243" customFormat="1" ht="15" customHeight="1" spans="1:5">
      <c r="A37" s="481">
        <v>32</v>
      </c>
      <c r="B37" s="482" t="s">
        <v>692</v>
      </c>
      <c r="C37" s="483">
        <f t="shared" si="0"/>
        <v>2</v>
      </c>
      <c r="D37" s="484">
        <v>0</v>
      </c>
      <c r="E37" s="485">
        <v>2</v>
      </c>
    </row>
    <row r="38" s="243" customFormat="1" ht="15" customHeight="1" spans="1:5">
      <c r="A38" s="481">
        <v>33</v>
      </c>
      <c r="B38" s="482" t="s">
        <v>693</v>
      </c>
      <c r="C38" s="483">
        <f t="shared" si="0"/>
        <v>18</v>
      </c>
      <c r="D38" s="484">
        <v>4</v>
      </c>
      <c r="E38" s="485">
        <v>14</v>
      </c>
    </row>
    <row r="39" s="243" customFormat="1" ht="15" customHeight="1" spans="1:5">
      <c r="A39" s="481">
        <v>34</v>
      </c>
      <c r="B39" s="482" t="s">
        <v>694</v>
      </c>
      <c r="C39" s="483">
        <f t="shared" si="0"/>
        <v>12</v>
      </c>
      <c r="D39" s="484">
        <v>9</v>
      </c>
      <c r="E39" s="485">
        <v>3</v>
      </c>
    </row>
    <row r="40" s="243" customFormat="1" ht="15" customHeight="1" spans="1:5">
      <c r="A40" s="481">
        <v>35</v>
      </c>
      <c r="B40" s="482" t="s">
        <v>695</v>
      </c>
      <c r="C40" s="483">
        <f t="shared" si="0"/>
        <v>60</v>
      </c>
      <c r="D40" s="484">
        <v>60</v>
      </c>
      <c r="E40" s="485">
        <v>0</v>
      </c>
    </row>
    <row r="41" s="243" customFormat="1" ht="15" customHeight="1" spans="1:5">
      <c r="A41" s="481">
        <v>36</v>
      </c>
      <c r="B41" s="482" t="s">
        <v>696</v>
      </c>
      <c r="C41" s="483">
        <f t="shared" si="0"/>
        <v>1</v>
      </c>
      <c r="D41" s="484">
        <v>1</v>
      </c>
      <c r="E41" s="485">
        <v>0</v>
      </c>
    </row>
    <row r="42" s="243" customFormat="1" ht="15" customHeight="1" spans="1:5">
      <c r="A42" s="481">
        <v>37</v>
      </c>
      <c r="B42" s="482" t="s">
        <v>697</v>
      </c>
      <c r="C42" s="483">
        <f t="shared" si="0"/>
        <v>1</v>
      </c>
      <c r="D42" s="484">
        <v>1</v>
      </c>
      <c r="E42" s="485">
        <v>0</v>
      </c>
    </row>
    <row r="43" s="243" customFormat="1" ht="15" customHeight="1" spans="1:5">
      <c r="A43" s="481">
        <v>38</v>
      </c>
      <c r="B43" s="482" t="s">
        <v>698</v>
      </c>
      <c r="C43" s="483">
        <f t="shared" si="0"/>
        <v>13</v>
      </c>
      <c r="D43" s="484">
        <v>13</v>
      </c>
      <c r="E43" s="485">
        <v>0</v>
      </c>
    </row>
    <row r="44" s="243" customFormat="1" ht="15" customHeight="1" spans="1:5">
      <c r="A44" s="481">
        <v>39</v>
      </c>
      <c r="B44" s="482" t="s">
        <v>699</v>
      </c>
      <c r="C44" s="483">
        <f t="shared" si="0"/>
        <v>5</v>
      </c>
      <c r="D44" s="484">
        <v>5</v>
      </c>
      <c r="E44" s="485">
        <v>0</v>
      </c>
    </row>
    <row r="45" s="243" customFormat="1" ht="15" customHeight="1" spans="1:5">
      <c r="A45" s="481">
        <v>40</v>
      </c>
      <c r="B45" s="482" t="s">
        <v>700</v>
      </c>
      <c r="C45" s="483">
        <f t="shared" si="0"/>
        <v>1</v>
      </c>
      <c r="D45" s="484">
        <v>1</v>
      </c>
      <c r="E45" s="485">
        <v>0</v>
      </c>
    </row>
    <row r="46" s="243" customFormat="1" ht="15" customHeight="1" spans="1:5">
      <c r="A46" s="481">
        <v>41</v>
      </c>
      <c r="B46" s="482" t="s">
        <v>701</v>
      </c>
      <c r="C46" s="483">
        <f t="shared" si="0"/>
        <v>29</v>
      </c>
      <c r="D46" s="484">
        <v>29</v>
      </c>
      <c r="E46" s="485">
        <v>0</v>
      </c>
    </row>
    <row r="47" s="243" customFormat="1" ht="15" customHeight="1" spans="1:5">
      <c r="A47" s="486">
        <v>42</v>
      </c>
      <c r="B47" s="487" t="s">
        <v>702</v>
      </c>
      <c r="C47" s="488">
        <f t="shared" si="0"/>
        <v>4</v>
      </c>
      <c r="D47" s="489">
        <v>4</v>
      </c>
      <c r="E47" s="490">
        <v>0</v>
      </c>
    </row>
  </sheetData>
  <mergeCells count="1">
    <mergeCell ref="A2:E2"/>
  </mergeCells>
  <printOptions horizontalCentered="1"/>
  <pageMargins left="0.708333333333333" right="0.708333333333333" top="0.747916666666667" bottom="0.708333333333333" header="0.314583333333333" footer="0.511805555555556"/>
  <pageSetup paperSize="9" orientation="portrait" horizontalDpi="600"/>
  <headerFooter>
    <oddFooter>&amp;C—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7"/>
  <sheetViews>
    <sheetView workbookViewId="0">
      <selection activeCell="M14" sqref="M14"/>
    </sheetView>
  </sheetViews>
  <sheetFormatPr defaultColWidth="9" defaultRowHeight="12"/>
  <cols>
    <col min="1" max="1" width="20.6296296296296" style="419" customWidth="1"/>
    <col min="2" max="2" width="12.3796296296296" style="419" hidden="1" customWidth="1"/>
    <col min="3" max="3" width="15.3518518518519" style="419" customWidth="1"/>
    <col min="4" max="4" width="9.22222222222222" style="419" customWidth="1"/>
    <col min="5" max="5" width="20.6296296296296" style="419" customWidth="1"/>
    <col min="6" max="6" width="11.6296296296296" style="419" hidden="1" customWidth="1"/>
    <col min="7" max="7" width="14.7037037037037" style="419" customWidth="1"/>
    <col min="8" max="8" width="8.27777777777778" style="419" customWidth="1"/>
    <col min="9" max="16384" width="9" style="419"/>
  </cols>
  <sheetData>
    <row r="1" s="413" customFormat="1" ht="16" customHeight="1" spans="1:8">
      <c r="A1" s="76" t="s">
        <v>810</v>
      </c>
      <c r="B1" s="420"/>
      <c r="C1" s="420"/>
      <c r="D1" s="420"/>
      <c r="E1" s="421"/>
      <c r="F1" s="420"/>
      <c r="G1" s="420"/>
      <c r="H1" s="420"/>
    </row>
    <row r="2" s="414" customFormat="1" ht="30" customHeight="1" spans="1:8">
      <c r="A2" s="423" t="s">
        <v>811</v>
      </c>
      <c r="B2" s="423"/>
      <c r="C2" s="423"/>
      <c r="D2" s="423"/>
      <c r="E2" s="423"/>
      <c r="F2" s="423"/>
      <c r="G2" s="423"/>
      <c r="H2" s="423"/>
    </row>
    <row r="3" s="415" customFormat="1" ht="20" customHeight="1" spans="1:8">
      <c r="A3" s="424"/>
      <c r="B3" s="426"/>
      <c r="C3" s="426"/>
      <c r="D3" s="426"/>
      <c r="E3" s="427"/>
      <c r="H3" s="441" t="s">
        <v>35</v>
      </c>
    </row>
    <row r="4" s="416" customFormat="1" ht="34.9" customHeight="1" spans="1:8">
      <c r="A4" s="442" t="s">
        <v>576</v>
      </c>
      <c r="B4" s="86" t="s">
        <v>712</v>
      </c>
      <c r="C4" s="86" t="s">
        <v>39</v>
      </c>
      <c r="D4" s="86" t="s">
        <v>40</v>
      </c>
      <c r="E4" s="443" t="s">
        <v>578</v>
      </c>
      <c r="F4" s="86" t="s">
        <v>712</v>
      </c>
      <c r="G4" s="86" t="s">
        <v>39</v>
      </c>
      <c r="H4" s="88" t="s">
        <v>40</v>
      </c>
    </row>
    <row r="5" s="418" customFormat="1" ht="34.9" customHeight="1" spans="1:12">
      <c r="A5" s="444" t="s">
        <v>42</v>
      </c>
      <c r="B5" s="90">
        <f>B6+B12</f>
        <v>10000</v>
      </c>
      <c r="C5" s="90">
        <f>C6+C12</f>
        <v>20157</v>
      </c>
      <c r="D5" s="445">
        <f>(C5-B5)/B5*100</f>
        <v>101.57</v>
      </c>
      <c r="E5" s="446" t="s">
        <v>42</v>
      </c>
      <c r="F5" s="90">
        <f>F6+F12</f>
        <v>10000</v>
      </c>
      <c r="G5" s="90">
        <f>G6+G12</f>
        <v>20157</v>
      </c>
      <c r="H5" s="447">
        <f>(G5-F5)/F5</f>
        <v>1.0157</v>
      </c>
      <c r="L5" s="463"/>
    </row>
    <row r="6" s="418" customFormat="1" ht="34.9" customHeight="1" spans="1:8">
      <c r="A6" s="448" t="s">
        <v>43</v>
      </c>
      <c r="B6" s="91">
        <f>SUM(B7:B11)</f>
        <v>10000</v>
      </c>
      <c r="C6" s="91">
        <f>SUM(C7:C11)</f>
        <v>20049</v>
      </c>
      <c r="D6" s="445">
        <f t="shared" ref="D6:D7" si="0">(C6-B6)/B6*100</f>
        <v>100.49</v>
      </c>
      <c r="E6" s="449" t="s">
        <v>44</v>
      </c>
      <c r="F6" s="450"/>
      <c r="G6" s="450">
        <f>SUM(G7:G11)</f>
        <v>17980</v>
      </c>
      <c r="H6" s="447"/>
    </row>
    <row r="7" s="418" customFormat="1" ht="34.9" customHeight="1" spans="1:8">
      <c r="A7" s="451" t="s">
        <v>812</v>
      </c>
      <c r="B7" s="100">
        <v>10000</v>
      </c>
      <c r="C7" s="100">
        <v>20049</v>
      </c>
      <c r="D7" s="452">
        <f t="shared" si="0"/>
        <v>100.49</v>
      </c>
      <c r="E7" s="453" t="s">
        <v>813</v>
      </c>
      <c r="F7" s="97"/>
      <c r="G7" s="97"/>
      <c r="H7" s="447"/>
    </row>
    <row r="8" s="418" customFormat="1" ht="34.9" customHeight="1" spans="1:8">
      <c r="A8" s="451" t="s">
        <v>814</v>
      </c>
      <c r="B8" s="100"/>
      <c r="C8" s="100"/>
      <c r="D8" s="445"/>
      <c r="E8" s="453" t="s">
        <v>815</v>
      </c>
      <c r="F8" s="97"/>
      <c r="G8" s="97">
        <v>17980</v>
      </c>
      <c r="H8" s="447"/>
    </row>
    <row r="9" s="418" customFormat="1" ht="34.9" customHeight="1" spans="1:8">
      <c r="A9" s="451" t="s">
        <v>816</v>
      </c>
      <c r="B9" s="100"/>
      <c r="C9" s="100"/>
      <c r="D9" s="445"/>
      <c r="E9" s="453" t="s">
        <v>817</v>
      </c>
      <c r="F9" s="97"/>
      <c r="G9" s="97"/>
      <c r="H9" s="447"/>
    </row>
    <row r="10" s="418" customFormat="1" ht="34.9" customHeight="1" spans="1:8">
      <c r="A10" s="451" t="s">
        <v>818</v>
      </c>
      <c r="B10" s="100"/>
      <c r="C10" s="100"/>
      <c r="D10" s="445"/>
      <c r="E10" s="453" t="s">
        <v>819</v>
      </c>
      <c r="F10" s="97"/>
      <c r="G10" s="97"/>
      <c r="H10" s="447"/>
    </row>
    <row r="11" s="418" customFormat="1" ht="34.9" customHeight="1" spans="1:8">
      <c r="A11" s="451" t="s">
        <v>820</v>
      </c>
      <c r="B11" s="100"/>
      <c r="C11" s="100"/>
      <c r="D11" s="445"/>
      <c r="E11" s="453" t="s">
        <v>821</v>
      </c>
      <c r="F11" s="97"/>
      <c r="G11" s="97"/>
      <c r="H11" s="447"/>
    </row>
    <row r="12" s="418" customFormat="1" ht="34.9" customHeight="1" spans="1:8">
      <c r="A12" s="454" t="s">
        <v>88</v>
      </c>
      <c r="B12" s="455">
        <f>SUM(B13:B14)</f>
        <v>0</v>
      </c>
      <c r="C12" s="455">
        <f>SUM(C13:C14)</f>
        <v>108</v>
      </c>
      <c r="D12" s="445"/>
      <c r="E12" s="456" t="s">
        <v>89</v>
      </c>
      <c r="F12" s="91">
        <f>SUM(F13:F14)</f>
        <v>10000</v>
      </c>
      <c r="G12" s="91">
        <f>SUM(G13:G14)</f>
        <v>2177</v>
      </c>
      <c r="H12" s="447">
        <f t="shared" ref="H12:H13" si="1">(G12-F12)/F12</f>
        <v>-0.7823</v>
      </c>
    </row>
    <row r="13" s="418" customFormat="1" ht="34.9" customHeight="1" spans="1:8">
      <c r="A13" s="451" t="s">
        <v>90</v>
      </c>
      <c r="B13" s="457"/>
      <c r="C13" s="457">
        <v>108</v>
      </c>
      <c r="D13" s="445"/>
      <c r="E13" s="453" t="s">
        <v>822</v>
      </c>
      <c r="F13" s="97">
        <v>10000</v>
      </c>
      <c r="G13" s="97">
        <v>2069</v>
      </c>
      <c r="H13" s="458">
        <f t="shared" si="1"/>
        <v>-0.7931</v>
      </c>
    </row>
    <row r="14" s="418" customFormat="1" ht="34.9" customHeight="1" spans="1:8">
      <c r="A14" s="459" t="s">
        <v>823</v>
      </c>
      <c r="B14" s="123"/>
      <c r="C14" s="123"/>
      <c r="D14" s="460"/>
      <c r="E14" s="461" t="s">
        <v>824</v>
      </c>
      <c r="F14" s="126"/>
      <c r="G14" s="126">
        <v>108</v>
      </c>
      <c r="H14" s="462"/>
    </row>
    <row r="15" s="418" customFormat="1" ht="30.75" customHeight="1" spans="1:14">
      <c r="A15" s="419"/>
      <c r="B15" s="419"/>
      <c r="C15" s="419"/>
      <c r="D15" s="419"/>
      <c r="E15" s="419"/>
      <c r="F15" s="419"/>
      <c r="G15" s="419"/>
      <c r="H15" s="419"/>
      <c r="N15" s="464"/>
    </row>
    <row r="16" s="418" customFormat="1" ht="30.75" customHeight="1" spans="1:8">
      <c r="A16" s="419"/>
      <c r="B16" s="419"/>
      <c r="C16" s="419"/>
      <c r="D16" s="419"/>
      <c r="E16" s="419"/>
      <c r="F16" s="419"/>
      <c r="G16" s="419"/>
      <c r="H16" s="419"/>
    </row>
    <row r="17" s="418" customFormat="1" ht="30.75" customHeight="1" spans="1:8">
      <c r="A17" s="419"/>
      <c r="B17" s="419"/>
      <c r="C17" s="419"/>
      <c r="D17" s="419"/>
      <c r="E17" s="419"/>
      <c r="F17" s="419"/>
      <c r="G17" s="419"/>
      <c r="H17" s="419"/>
    </row>
  </sheetData>
  <mergeCells count="1">
    <mergeCell ref="A2:H2"/>
  </mergeCells>
  <printOptions horizontalCentered="1"/>
  <pageMargins left="0.708333333333333" right="0.708333333333333" top="0.747916666666667" bottom="0.708333333333333" header="0.314583333333333" footer="0.511805555555556"/>
  <pageSetup paperSize="9" orientation="portrait" horizontalDpi="600"/>
  <headerFooter>
    <oddFooter>&amp;C— &amp;P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M14" sqref="M14"/>
    </sheetView>
  </sheetViews>
  <sheetFormatPr defaultColWidth="9" defaultRowHeight="12" outlineLevelCol="4"/>
  <cols>
    <col min="1" max="1" width="23.9074074074074" style="419" customWidth="1"/>
    <col min="2" max="2" width="18.0277777777778" style="419" customWidth="1"/>
    <col min="3" max="3" width="14" style="419" customWidth="1"/>
    <col min="4" max="4" width="13.6666666666667" style="419" customWidth="1"/>
    <col min="5" max="5" width="16.7222222222222" style="419" customWidth="1"/>
    <col min="6" max="16384" width="9" style="419"/>
  </cols>
  <sheetData>
    <row r="1" s="413" customFormat="1" ht="16" customHeight="1" spans="1:5">
      <c r="A1" s="76" t="s">
        <v>825</v>
      </c>
      <c r="B1" s="76"/>
      <c r="C1" s="420"/>
      <c r="D1" s="421"/>
      <c r="E1" s="422"/>
    </row>
    <row r="2" s="414" customFormat="1" ht="30" customHeight="1" spans="1:5">
      <c r="A2" s="423" t="s">
        <v>826</v>
      </c>
      <c r="B2" s="423"/>
      <c r="C2" s="423"/>
      <c r="D2" s="423"/>
      <c r="E2" s="423"/>
    </row>
    <row r="3" s="415" customFormat="1" ht="20" customHeight="1" spans="1:5">
      <c r="A3" s="424"/>
      <c r="B3" s="425"/>
      <c r="C3" s="426"/>
      <c r="D3" s="427"/>
      <c r="E3" s="428" t="s">
        <v>35</v>
      </c>
    </row>
    <row r="4" s="416" customFormat="1" ht="42.6" customHeight="1" spans="1:5">
      <c r="A4" s="85" t="s">
        <v>827</v>
      </c>
      <c r="B4" s="87" t="s">
        <v>828</v>
      </c>
      <c r="C4" s="86" t="s">
        <v>829</v>
      </c>
      <c r="D4" s="87" t="s">
        <v>830</v>
      </c>
      <c r="E4" s="429" t="s">
        <v>831</v>
      </c>
    </row>
    <row r="5" s="417" customFormat="1" ht="42.6" customHeight="1" spans="1:5">
      <c r="A5" s="89" t="s">
        <v>42</v>
      </c>
      <c r="B5" s="430">
        <f>B6+B7+B8+B9</f>
        <v>80167</v>
      </c>
      <c r="C5" s="430">
        <f>SUM(C6:C9)</f>
        <v>826020</v>
      </c>
      <c r="D5" s="430">
        <f>SUM(D6:D9)</f>
        <v>822490</v>
      </c>
      <c r="E5" s="431">
        <f>B5+C5-D5</f>
        <v>83697</v>
      </c>
    </row>
    <row r="6" s="417" customFormat="1" ht="42.6" customHeight="1" spans="1:5">
      <c r="A6" s="432" t="s">
        <v>832</v>
      </c>
      <c r="B6" s="433">
        <v>3989</v>
      </c>
      <c r="C6" s="433">
        <v>619373</v>
      </c>
      <c r="D6" s="433">
        <v>619612</v>
      </c>
      <c r="E6" s="434">
        <v>3751</v>
      </c>
    </row>
    <row r="7" s="417" customFormat="1" ht="42.6" customHeight="1" spans="1:5">
      <c r="A7" s="435" t="s">
        <v>833</v>
      </c>
      <c r="B7" s="436">
        <v>75508</v>
      </c>
      <c r="C7" s="437">
        <v>191012</v>
      </c>
      <c r="D7" s="437">
        <v>186916</v>
      </c>
      <c r="E7" s="434">
        <v>79604</v>
      </c>
    </row>
    <row r="8" s="417" customFormat="1" ht="42.6" customHeight="1" spans="1:5">
      <c r="A8" s="432" t="s">
        <v>834</v>
      </c>
      <c r="B8" s="433">
        <v>175</v>
      </c>
      <c r="C8" s="437">
        <v>6787</v>
      </c>
      <c r="D8" s="433">
        <v>6711</v>
      </c>
      <c r="E8" s="434">
        <v>250</v>
      </c>
    </row>
    <row r="9" s="417" customFormat="1" ht="42.6" customHeight="1" spans="1:5">
      <c r="A9" s="438" t="s">
        <v>835</v>
      </c>
      <c r="B9" s="439">
        <v>495</v>
      </c>
      <c r="C9" s="439">
        <v>8848</v>
      </c>
      <c r="D9" s="439">
        <v>9251</v>
      </c>
      <c r="E9" s="440">
        <v>92</v>
      </c>
    </row>
    <row r="10" s="418" customFormat="1" ht="30.75" customHeight="1" spans="1:4">
      <c r="A10" s="419"/>
      <c r="B10" s="419"/>
      <c r="C10" s="419"/>
      <c r="D10" s="419"/>
    </row>
  </sheetData>
  <mergeCells count="1">
    <mergeCell ref="A2:E2"/>
  </mergeCells>
  <printOptions horizontalCentered="1"/>
  <pageMargins left="0.708333333333333" right="0.708333333333333" top="0.747916666666667" bottom="0.708333333333333" header="0.314583333333333" footer="0.511805555555556"/>
  <pageSetup paperSize="9" orientation="portrait" horizontalDpi="600"/>
  <headerFooter>
    <oddFooter>&amp;C—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workbookViewId="0">
      <selection activeCell="M17" sqref="M17"/>
    </sheetView>
  </sheetViews>
  <sheetFormatPr defaultColWidth="9" defaultRowHeight="21.95" customHeight="1"/>
  <cols>
    <col min="1" max="1" width="23.037037037037" style="369" customWidth="1"/>
    <col min="2" max="2" width="12.1296296296296" style="370" hidden="1" customWidth="1"/>
    <col min="3" max="3" width="12.6296296296296" style="370" hidden="1" customWidth="1"/>
    <col min="4" max="4" width="12.0925925925926" style="370" customWidth="1"/>
    <col min="5" max="5" width="9.11111111111111" style="371" customWidth="1"/>
    <col min="6" max="6" width="23.4074074074074" style="369" customWidth="1"/>
    <col min="7" max="7" width="14.3796296296296" style="372" hidden="1" customWidth="1"/>
    <col min="8" max="8" width="11.9537037037037" style="372" customWidth="1"/>
    <col min="9" max="9" width="9.36111111111111" style="373" customWidth="1"/>
    <col min="10" max="16384" width="9" style="369"/>
  </cols>
  <sheetData>
    <row r="1" s="333" customFormat="1" ht="16" customHeight="1" spans="1:9">
      <c r="A1" s="333" t="s">
        <v>836</v>
      </c>
      <c r="E1" s="374"/>
      <c r="G1" s="375"/>
      <c r="H1" s="375"/>
      <c r="I1" s="374"/>
    </row>
    <row r="2" s="365" customFormat="1" ht="30" customHeight="1" spans="1:9">
      <c r="A2" s="334" t="s">
        <v>837</v>
      </c>
      <c r="B2" s="334"/>
      <c r="C2" s="334"/>
      <c r="D2" s="334"/>
      <c r="E2" s="334"/>
      <c r="F2" s="334"/>
      <c r="G2" s="334"/>
      <c r="H2" s="334"/>
      <c r="I2" s="334"/>
    </row>
    <row r="3" s="366" customFormat="1" ht="20" customHeight="1" spans="1:9">
      <c r="A3" s="376"/>
      <c r="B3" s="376"/>
      <c r="C3" s="376"/>
      <c r="D3" s="376"/>
      <c r="E3" s="377"/>
      <c r="F3" s="376"/>
      <c r="G3" s="378" t="s">
        <v>35</v>
      </c>
      <c r="H3" s="378"/>
      <c r="I3" s="378"/>
    </row>
    <row r="4" s="367" customFormat="1" ht="22" customHeight="1" spans="1:9">
      <c r="A4" s="379" t="s">
        <v>36</v>
      </c>
      <c r="B4" s="380" t="s">
        <v>838</v>
      </c>
      <c r="C4" s="380" t="s">
        <v>839</v>
      </c>
      <c r="D4" s="380" t="s">
        <v>840</v>
      </c>
      <c r="E4" s="380" t="s">
        <v>40</v>
      </c>
      <c r="F4" s="380" t="s">
        <v>41</v>
      </c>
      <c r="G4" s="380" t="s">
        <v>841</v>
      </c>
      <c r="H4" s="380" t="s">
        <v>840</v>
      </c>
      <c r="I4" s="409" t="s">
        <v>40</v>
      </c>
    </row>
    <row r="5" ht="20.6" customHeight="1" spans="1:9">
      <c r="A5" s="381" t="s">
        <v>42</v>
      </c>
      <c r="B5" s="382">
        <f>B6+B30</f>
        <v>1114103</v>
      </c>
      <c r="C5" s="383">
        <f>C6+C30</f>
        <v>1405223</v>
      </c>
      <c r="D5" s="383">
        <f>D6+D30</f>
        <v>1085135</v>
      </c>
      <c r="E5" s="384">
        <f>(D5-C5)/C5*100</f>
        <v>-22.7784486875037</v>
      </c>
      <c r="F5" s="382" t="s">
        <v>42</v>
      </c>
      <c r="G5" s="385">
        <f>G6+G30</f>
        <v>1405223</v>
      </c>
      <c r="H5" s="385">
        <f>H6+H30</f>
        <v>1085135</v>
      </c>
      <c r="I5" s="410">
        <f>(H5-G5)/G5*100</f>
        <v>-22.7784486875037</v>
      </c>
    </row>
    <row r="6" s="368" customFormat="1" ht="20.6" customHeight="1" spans="1:9">
      <c r="A6" s="386" t="s">
        <v>43</v>
      </c>
      <c r="B6" s="387">
        <f>B7+B21</f>
        <v>197108</v>
      </c>
      <c r="C6" s="383">
        <f>SUM(C7,C21)</f>
        <v>211111</v>
      </c>
      <c r="D6" s="383">
        <f>SUM(D7,D21)</f>
        <v>226000</v>
      </c>
      <c r="E6" s="384">
        <f t="shared" ref="E6:E35" si="0">(D6-C6)/C6*100</f>
        <v>7.05268792246733</v>
      </c>
      <c r="F6" s="388" t="s">
        <v>44</v>
      </c>
      <c r="G6" s="385">
        <f>SUM(G7:G29)</f>
        <v>1154686</v>
      </c>
      <c r="H6" s="385">
        <f>SUM(H7:H29)</f>
        <v>906389</v>
      </c>
      <c r="I6" s="410">
        <f t="shared" ref="I6:I20" si="1">(H6-G6)/G6*100</f>
        <v>-21.5034217094517</v>
      </c>
    </row>
    <row r="7" ht="20.6" customHeight="1" spans="1:9">
      <c r="A7" s="389" t="s">
        <v>45</v>
      </c>
      <c r="B7" s="390">
        <f>SUM(B8:B19)</f>
        <v>99644</v>
      </c>
      <c r="C7" s="255">
        <f>SUM(C8:C20)</f>
        <v>100189</v>
      </c>
      <c r="D7" s="255">
        <f>SUM(D8:D20)</f>
        <v>111000</v>
      </c>
      <c r="E7" s="391">
        <f t="shared" si="0"/>
        <v>10.7906057551228</v>
      </c>
      <c r="F7" s="392" t="s">
        <v>46</v>
      </c>
      <c r="G7" s="348">
        <v>82936</v>
      </c>
      <c r="H7" s="348">
        <v>85581</v>
      </c>
      <c r="I7" s="411">
        <f t="shared" si="1"/>
        <v>3.18920613485097</v>
      </c>
    </row>
    <row r="8" ht="20.6" customHeight="1" spans="1:9">
      <c r="A8" s="389" t="s">
        <v>47</v>
      </c>
      <c r="B8" s="393">
        <v>34628</v>
      </c>
      <c r="C8" s="394">
        <v>35019</v>
      </c>
      <c r="D8" s="394">
        <v>36000</v>
      </c>
      <c r="E8" s="391">
        <f t="shared" si="0"/>
        <v>2.80133641737343</v>
      </c>
      <c r="F8" s="392" t="s">
        <v>48</v>
      </c>
      <c r="G8" s="348">
        <v>392</v>
      </c>
      <c r="H8" s="348">
        <v>290</v>
      </c>
      <c r="I8" s="411">
        <f t="shared" si="1"/>
        <v>-26.0204081632653</v>
      </c>
    </row>
    <row r="9" ht="20.6" customHeight="1" spans="1:9">
      <c r="A9" s="389" t="s">
        <v>49</v>
      </c>
      <c r="B9" s="393">
        <v>9364</v>
      </c>
      <c r="C9" s="394">
        <v>8435</v>
      </c>
      <c r="D9" s="394">
        <v>12000</v>
      </c>
      <c r="E9" s="391">
        <f t="shared" si="0"/>
        <v>42.2643746295199</v>
      </c>
      <c r="F9" s="392" t="s">
        <v>50</v>
      </c>
      <c r="G9" s="348">
        <v>27959</v>
      </c>
      <c r="H9" s="348">
        <v>23956</v>
      </c>
      <c r="I9" s="411">
        <f t="shared" si="1"/>
        <v>-14.3173933259416</v>
      </c>
    </row>
    <row r="10" ht="20.6" customHeight="1" spans="1:9">
      <c r="A10" s="389" t="s">
        <v>51</v>
      </c>
      <c r="B10" s="393">
        <v>3392</v>
      </c>
      <c r="C10" s="394">
        <v>3202</v>
      </c>
      <c r="D10" s="394">
        <v>3500</v>
      </c>
      <c r="E10" s="391">
        <f t="shared" si="0"/>
        <v>9.30668332292317</v>
      </c>
      <c r="F10" s="392" t="s">
        <v>52</v>
      </c>
      <c r="G10" s="348">
        <v>201035</v>
      </c>
      <c r="H10" s="348">
        <v>224986</v>
      </c>
      <c r="I10" s="411">
        <f t="shared" si="1"/>
        <v>11.913845847738</v>
      </c>
    </row>
    <row r="11" ht="20.6" customHeight="1" spans="1:9">
      <c r="A11" s="389" t="s">
        <v>53</v>
      </c>
      <c r="B11" s="393">
        <v>2971</v>
      </c>
      <c r="C11" s="394">
        <v>2386</v>
      </c>
      <c r="D11" s="394">
        <v>3000</v>
      </c>
      <c r="E11" s="391">
        <f t="shared" si="0"/>
        <v>25.7334450963956</v>
      </c>
      <c r="F11" s="392" t="s">
        <v>54</v>
      </c>
      <c r="G11" s="348">
        <v>4295</v>
      </c>
      <c r="H11" s="348">
        <v>301</v>
      </c>
      <c r="I11" s="411">
        <f t="shared" si="1"/>
        <v>-92.9918509895227</v>
      </c>
    </row>
    <row r="12" ht="20.6" customHeight="1" spans="1:9">
      <c r="A12" s="389" t="s">
        <v>55</v>
      </c>
      <c r="B12" s="393">
        <v>3459</v>
      </c>
      <c r="C12" s="394">
        <v>3495</v>
      </c>
      <c r="D12" s="394">
        <v>3600</v>
      </c>
      <c r="E12" s="391">
        <f t="shared" si="0"/>
        <v>3.00429184549356</v>
      </c>
      <c r="F12" s="392" t="s">
        <v>56</v>
      </c>
      <c r="G12" s="348">
        <v>6725</v>
      </c>
      <c r="H12" s="348">
        <v>6041</v>
      </c>
      <c r="I12" s="411">
        <f t="shared" si="1"/>
        <v>-10.1710037174721</v>
      </c>
    </row>
    <row r="13" ht="20.6" customHeight="1" spans="1:9">
      <c r="A13" s="389" t="s">
        <v>57</v>
      </c>
      <c r="B13" s="393">
        <v>4999</v>
      </c>
      <c r="C13" s="394">
        <v>4890</v>
      </c>
      <c r="D13" s="394">
        <v>5000</v>
      </c>
      <c r="E13" s="391">
        <f t="shared" si="0"/>
        <v>2.24948875255624</v>
      </c>
      <c r="F13" s="392" t="s">
        <v>58</v>
      </c>
      <c r="G13" s="348">
        <v>167858</v>
      </c>
      <c r="H13" s="348">
        <v>155770</v>
      </c>
      <c r="I13" s="411">
        <f t="shared" si="1"/>
        <v>-7.20132492940462</v>
      </c>
    </row>
    <row r="14" ht="20.6" customHeight="1" spans="1:9">
      <c r="A14" s="389" t="s">
        <v>59</v>
      </c>
      <c r="B14" s="393">
        <v>1548</v>
      </c>
      <c r="C14" s="394">
        <v>1862</v>
      </c>
      <c r="D14" s="394">
        <v>1800</v>
      </c>
      <c r="E14" s="391">
        <f t="shared" si="0"/>
        <v>-3.3297529538131</v>
      </c>
      <c r="F14" s="392" t="s">
        <v>60</v>
      </c>
      <c r="G14" s="348">
        <v>66301</v>
      </c>
      <c r="H14" s="348">
        <v>64190</v>
      </c>
      <c r="I14" s="411">
        <f t="shared" si="1"/>
        <v>-3.18396404277462</v>
      </c>
    </row>
    <row r="15" ht="20.6" customHeight="1" spans="1:9">
      <c r="A15" s="389" t="s">
        <v>61</v>
      </c>
      <c r="B15" s="393">
        <v>20178</v>
      </c>
      <c r="C15" s="394">
        <v>6758</v>
      </c>
      <c r="D15" s="394">
        <v>8000</v>
      </c>
      <c r="E15" s="391">
        <f t="shared" si="0"/>
        <v>18.378218407813</v>
      </c>
      <c r="F15" s="392" t="s">
        <v>62</v>
      </c>
      <c r="G15" s="348">
        <v>25880</v>
      </c>
      <c r="H15" s="348">
        <v>11734</v>
      </c>
      <c r="I15" s="411">
        <f t="shared" si="1"/>
        <v>-54.6599690880989</v>
      </c>
    </row>
    <row r="16" ht="20.6" customHeight="1" spans="1:9">
      <c r="A16" s="389" t="s">
        <v>63</v>
      </c>
      <c r="B16" s="393">
        <v>7315</v>
      </c>
      <c r="C16" s="394">
        <v>20639</v>
      </c>
      <c r="D16" s="394">
        <v>25000</v>
      </c>
      <c r="E16" s="391">
        <f t="shared" si="0"/>
        <v>21.129899704443</v>
      </c>
      <c r="F16" s="392" t="s">
        <v>64</v>
      </c>
      <c r="G16" s="348">
        <v>75225</v>
      </c>
      <c r="H16" s="348">
        <v>48361</v>
      </c>
      <c r="I16" s="411">
        <f t="shared" si="1"/>
        <v>-35.7115320704553</v>
      </c>
    </row>
    <row r="17" ht="20.6" customHeight="1" spans="1:9">
      <c r="A17" s="389" t="s">
        <v>65</v>
      </c>
      <c r="B17" s="393">
        <v>4151</v>
      </c>
      <c r="C17" s="394">
        <v>6325</v>
      </c>
      <c r="D17" s="394">
        <v>6500</v>
      </c>
      <c r="E17" s="391">
        <f t="shared" si="0"/>
        <v>2.76679841897233</v>
      </c>
      <c r="F17" s="392" t="s">
        <v>66</v>
      </c>
      <c r="G17" s="348">
        <v>314153</v>
      </c>
      <c r="H17" s="348">
        <v>162074</v>
      </c>
      <c r="I17" s="411">
        <f t="shared" si="1"/>
        <v>-48.4092146183548</v>
      </c>
    </row>
    <row r="18" ht="20.6" customHeight="1" spans="1:9">
      <c r="A18" s="389" t="s">
        <v>67</v>
      </c>
      <c r="B18" s="393">
        <v>7444</v>
      </c>
      <c r="C18" s="394">
        <v>7040</v>
      </c>
      <c r="D18" s="394">
        <v>6500</v>
      </c>
      <c r="E18" s="391">
        <f t="shared" si="0"/>
        <v>-7.67045454545455</v>
      </c>
      <c r="F18" s="392" t="s">
        <v>68</v>
      </c>
      <c r="G18" s="348">
        <v>41211</v>
      </c>
      <c r="H18" s="348">
        <v>32558</v>
      </c>
      <c r="I18" s="411">
        <f t="shared" si="1"/>
        <v>-20.9968212370484</v>
      </c>
    </row>
    <row r="19" ht="20.6" customHeight="1" spans="1:9">
      <c r="A19" s="389" t="s">
        <v>69</v>
      </c>
      <c r="B19" s="393">
        <v>195</v>
      </c>
      <c r="C19" s="394">
        <v>125</v>
      </c>
      <c r="D19" s="394">
        <v>100</v>
      </c>
      <c r="E19" s="391">
        <f t="shared" si="0"/>
        <v>-20</v>
      </c>
      <c r="F19" s="392" t="s">
        <v>70</v>
      </c>
      <c r="G19" s="348">
        <v>14844</v>
      </c>
      <c r="H19" s="348">
        <v>2221</v>
      </c>
      <c r="I19" s="411">
        <f t="shared" si="1"/>
        <v>-85.0377256804096</v>
      </c>
    </row>
    <row r="20" ht="20.6" customHeight="1" spans="1:9">
      <c r="A20" s="389" t="s">
        <v>71</v>
      </c>
      <c r="B20" s="395"/>
      <c r="C20" s="396">
        <v>13</v>
      </c>
      <c r="D20" s="396"/>
      <c r="E20" s="391">
        <f t="shared" si="0"/>
        <v>-100</v>
      </c>
      <c r="F20" s="392" t="s">
        <v>72</v>
      </c>
      <c r="G20" s="348">
        <v>1936</v>
      </c>
      <c r="H20" s="348">
        <v>1344</v>
      </c>
      <c r="I20" s="411">
        <f t="shared" si="1"/>
        <v>-30.5785123966942</v>
      </c>
    </row>
    <row r="21" ht="20.6" customHeight="1" spans="1:9">
      <c r="A21" s="389" t="s">
        <v>74</v>
      </c>
      <c r="B21" s="390">
        <f>SUM(B22:B27)</f>
        <v>97464</v>
      </c>
      <c r="C21" s="255">
        <f>SUM(C22:C27)</f>
        <v>110922</v>
      </c>
      <c r="D21" s="255">
        <f>SUM(D22:D27)</f>
        <v>115000</v>
      </c>
      <c r="E21" s="384">
        <f t="shared" si="0"/>
        <v>3.6764573303763</v>
      </c>
      <c r="F21" s="392" t="s">
        <v>73</v>
      </c>
      <c r="G21" s="348">
        <v>460</v>
      </c>
      <c r="H21" s="348"/>
      <c r="I21" s="411">
        <f t="shared" ref="I21:I28" si="2">(H21-G21)/G21*100</f>
        <v>-100</v>
      </c>
    </row>
    <row r="22" ht="20.6" customHeight="1" spans="1:9">
      <c r="A22" s="389" t="s">
        <v>76</v>
      </c>
      <c r="B22" s="395">
        <v>7682</v>
      </c>
      <c r="C22" s="348">
        <v>7764</v>
      </c>
      <c r="D22" s="348">
        <v>10000</v>
      </c>
      <c r="E22" s="391">
        <f t="shared" si="0"/>
        <v>28.7995878413189</v>
      </c>
      <c r="F22" s="392" t="s">
        <v>75</v>
      </c>
      <c r="G22" s="348">
        <v>11628</v>
      </c>
      <c r="H22" s="348">
        <v>6828</v>
      </c>
      <c r="I22" s="411">
        <f t="shared" si="2"/>
        <v>-41.2796697626419</v>
      </c>
    </row>
    <row r="23" ht="20.6" customHeight="1" spans="1:9">
      <c r="A23" s="389" t="s">
        <v>78</v>
      </c>
      <c r="B23" s="395">
        <v>4105</v>
      </c>
      <c r="C23" s="348">
        <v>3784</v>
      </c>
      <c r="D23" s="348">
        <v>4000</v>
      </c>
      <c r="E23" s="391">
        <f t="shared" si="0"/>
        <v>5.70824524312896</v>
      </c>
      <c r="F23" s="392" t="s">
        <v>77</v>
      </c>
      <c r="G23" s="348">
        <v>68294</v>
      </c>
      <c r="H23" s="348">
        <v>39396</v>
      </c>
      <c r="I23" s="411">
        <f t="shared" si="2"/>
        <v>-42.3141125135444</v>
      </c>
    </row>
    <row r="24" ht="20.6" customHeight="1" spans="1:9">
      <c r="A24" s="389" t="s">
        <v>80</v>
      </c>
      <c r="B24" s="395">
        <v>16753</v>
      </c>
      <c r="C24" s="348">
        <v>14619</v>
      </c>
      <c r="D24" s="348">
        <v>15000</v>
      </c>
      <c r="E24" s="391">
        <f t="shared" si="0"/>
        <v>2.60619741432383</v>
      </c>
      <c r="F24" s="392" t="s">
        <v>79</v>
      </c>
      <c r="G24" s="348">
        <v>68</v>
      </c>
      <c r="H24" s="348"/>
      <c r="I24" s="411">
        <f t="shared" si="2"/>
        <v>-100</v>
      </c>
    </row>
    <row r="25" ht="20.6" customHeight="1" spans="1:9">
      <c r="A25" s="389" t="s">
        <v>82</v>
      </c>
      <c r="B25" s="395">
        <v>68134</v>
      </c>
      <c r="C25" s="348">
        <v>83354</v>
      </c>
      <c r="D25" s="348">
        <v>85000</v>
      </c>
      <c r="E25" s="391">
        <f t="shared" si="0"/>
        <v>1.97471027185258</v>
      </c>
      <c r="F25" s="392" t="s">
        <v>81</v>
      </c>
      <c r="G25" s="350">
        <v>23979</v>
      </c>
      <c r="H25" s="350">
        <v>6899</v>
      </c>
      <c r="I25" s="411">
        <f t="shared" si="2"/>
        <v>-71.228992034697</v>
      </c>
    </row>
    <row r="26" ht="20.6" customHeight="1" spans="1:9">
      <c r="A26" s="389" t="s">
        <v>84</v>
      </c>
      <c r="B26" s="395">
        <v>580</v>
      </c>
      <c r="C26" s="394">
        <v>610</v>
      </c>
      <c r="D26" s="394">
        <v>600</v>
      </c>
      <c r="E26" s="391">
        <f t="shared" si="0"/>
        <v>-1.63934426229508</v>
      </c>
      <c r="F26" s="392" t="s">
        <v>83</v>
      </c>
      <c r="G26" s="351">
        <v>6200</v>
      </c>
      <c r="H26" s="351">
        <v>9908</v>
      </c>
      <c r="I26" s="411">
        <f t="shared" si="2"/>
        <v>59.8064516129032</v>
      </c>
    </row>
    <row r="27" ht="20.6" customHeight="1" spans="1:9">
      <c r="A27" s="389" t="s">
        <v>86</v>
      </c>
      <c r="B27" s="395">
        <v>210</v>
      </c>
      <c r="C27" s="348">
        <v>791</v>
      </c>
      <c r="D27" s="348">
        <v>400</v>
      </c>
      <c r="E27" s="391">
        <f t="shared" si="0"/>
        <v>-49.4310998735778</v>
      </c>
      <c r="F27" s="392" t="s">
        <v>85</v>
      </c>
      <c r="G27" s="351">
        <v>13304</v>
      </c>
      <c r="H27" s="351">
        <v>12943</v>
      </c>
      <c r="I27" s="411">
        <f t="shared" si="2"/>
        <v>-2.71346963319302</v>
      </c>
    </row>
    <row r="28" ht="20.6" customHeight="1" spans="1:9">
      <c r="A28" s="389"/>
      <c r="B28" s="390"/>
      <c r="C28" s="390"/>
      <c r="D28" s="390"/>
      <c r="E28" s="391"/>
      <c r="F28" s="392" t="s">
        <v>87</v>
      </c>
      <c r="G28" s="348">
        <v>3</v>
      </c>
      <c r="H28" s="348">
        <v>8</v>
      </c>
      <c r="I28" s="411">
        <f t="shared" si="2"/>
        <v>166.666666666667</v>
      </c>
    </row>
    <row r="29" ht="20.6" customHeight="1" spans="1:9">
      <c r="A29" s="389"/>
      <c r="B29" s="390"/>
      <c r="C29" s="390"/>
      <c r="D29" s="390"/>
      <c r="E29" s="384"/>
      <c r="F29" s="392" t="s">
        <v>842</v>
      </c>
      <c r="G29" s="348"/>
      <c r="H29" s="348">
        <v>11000</v>
      </c>
      <c r="I29" s="411"/>
    </row>
    <row r="30" s="368" customFormat="1" ht="20.6" customHeight="1" spans="1:9">
      <c r="A30" s="397" t="s">
        <v>88</v>
      </c>
      <c r="B30" s="383">
        <f>SUM(B31:B35)</f>
        <v>916995</v>
      </c>
      <c r="C30" s="383">
        <f>SUM(C31:C35)</f>
        <v>1194112</v>
      </c>
      <c r="D30" s="383">
        <f>SUM(D31:D35)</f>
        <v>859135</v>
      </c>
      <c r="E30" s="384">
        <f t="shared" si="0"/>
        <v>-28.0523937453103</v>
      </c>
      <c r="F30" s="398" t="s">
        <v>89</v>
      </c>
      <c r="G30" s="382">
        <f>SUM(G31:G35)</f>
        <v>250537</v>
      </c>
      <c r="H30" s="382">
        <f>SUM(H31:H35)</f>
        <v>178746</v>
      </c>
      <c r="I30" s="410">
        <f t="shared" ref="I30:I35" si="3">(H30-G30)/G30*100</f>
        <v>-28.6548493835242</v>
      </c>
    </row>
    <row r="31" ht="20.6" customHeight="1" spans="1:9">
      <c r="A31" s="389" t="s">
        <v>90</v>
      </c>
      <c r="B31" s="399">
        <v>693992</v>
      </c>
      <c r="C31" s="400">
        <v>860237</v>
      </c>
      <c r="D31" s="400">
        <v>449495</v>
      </c>
      <c r="E31" s="391">
        <f t="shared" si="0"/>
        <v>-47.7475393409026</v>
      </c>
      <c r="F31" s="401" t="s">
        <v>91</v>
      </c>
      <c r="G31" s="351">
        <v>33382</v>
      </c>
      <c r="H31" s="351">
        <v>31421</v>
      </c>
      <c r="I31" s="411">
        <f t="shared" si="3"/>
        <v>-5.87442334192079</v>
      </c>
    </row>
    <row r="32" ht="20.6" customHeight="1" spans="1:9">
      <c r="A32" s="389" t="s">
        <v>92</v>
      </c>
      <c r="B32" s="399">
        <v>131498</v>
      </c>
      <c r="C32" s="400">
        <v>207163</v>
      </c>
      <c r="D32" s="400">
        <v>148302</v>
      </c>
      <c r="E32" s="391">
        <f t="shared" si="0"/>
        <v>-28.4128922635799</v>
      </c>
      <c r="F32" s="401" t="s">
        <v>93</v>
      </c>
      <c r="G32" s="394">
        <v>66625</v>
      </c>
      <c r="H32" s="394">
        <v>147325</v>
      </c>
      <c r="I32" s="411">
        <f t="shared" si="3"/>
        <v>121.125703564728</v>
      </c>
    </row>
    <row r="33" ht="20.6" customHeight="1" spans="1:9">
      <c r="A33" s="389" t="s">
        <v>94</v>
      </c>
      <c r="B33" s="399">
        <v>49100</v>
      </c>
      <c r="C33" s="400">
        <v>40069</v>
      </c>
      <c r="D33" s="400">
        <v>128000</v>
      </c>
      <c r="E33" s="391">
        <f t="shared" si="0"/>
        <v>219.448950560283</v>
      </c>
      <c r="F33" s="401" t="s">
        <v>95</v>
      </c>
      <c r="G33" s="402">
        <v>1100</v>
      </c>
      <c r="H33" s="402"/>
      <c r="I33" s="411">
        <f t="shared" si="3"/>
        <v>-100</v>
      </c>
    </row>
    <row r="34" ht="20.6" customHeight="1" spans="1:9">
      <c r="A34" s="389" t="s">
        <v>96</v>
      </c>
      <c r="B34" s="399">
        <v>36800</v>
      </c>
      <c r="C34" s="400">
        <v>76810</v>
      </c>
      <c r="D34" s="400">
        <v>132210</v>
      </c>
      <c r="E34" s="391">
        <f t="shared" si="0"/>
        <v>72.126025257128</v>
      </c>
      <c r="F34" s="401" t="s">
        <v>97</v>
      </c>
      <c r="G34" s="394">
        <v>1128</v>
      </c>
      <c r="H34" s="394"/>
      <c r="I34" s="411">
        <f t="shared" si="3"/>
        <v>-100</v>
      </c>
    </row>
    <row r="35" ht="20.6" customHeight="1" spans="1:9">
      <c r="A35" s="403" t="s">
        <v>98</v>
      </c>
      <c r="B35" s="404">
        <v>5605</v>
      </c>
      <c r="C35" s="405">
        <v>9833</v>
      </c>
      <c r="D35" s="405">
        <v>1128</v>
      </c>
      <c r="E35" s="406">
        <f t="shared" si="0"/>
        <v>-88.5284246923624</v>
      </c>
      <c r="F35" s="407" t="s">
        <v>99</v>
      </c>
      <c r="G35" s="408">
        <v>148302</v>
      </c>
      <c r="H35" s="408"/>
      <c r="I35" s="412">
        <f t="shared" si="3"/>
        <v>-100</v>
      </c>
    </row>
  </sheetData>
  <mergeCells count="2">
    <mergeCell ref="A2:I2"/>
    <mergeCell ref="G3:I3"/>
  </mergeCells>
  <conditionalFormatting sqref="C22:D24 B8:D20 B22:B27">
    <cfRule type="expression" dxfId="0" priority="11" stopIfTrue="1">
      <formula>含公式的单元格</formula>
    </cfRule>
  </conditionalFormatting>
  <printOptions horizontalCentered="1"/>
  <pageMargins left="0.708333333333333" right="0.708333333333333" top="0.747916666666667" bottom="0.708333333333333" header="0.314583333333333" footer="0.511805555555556"/>
  <pageSetup paperSize="9" orientation="portrait" horizontalDpi="600"/>
  <headerFooter>
    <oddFooter>&amp;C—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71"/>
  <sheetViews>
    <sheetView showZeros="0" workbookViewId="0">
      <selection activeCell="A2" sqref="A2:C2"/>
    </sheetView>
  </sheetViews>
  <sheetFormatPr defaultColWidth="9" defaultRowHeight="12" outlineLevelCol="2"/>
  <cols>
    <col min="1" max="1" width="13.6296296296296" style="45" customWidth="1"/>
    <col min="2" max="2" width="52.6851851851852" style="45" customWidth="1"/>
    <col min="3" max="3" width="22.6296296296296" style="45" customWidth="1"/>
    <col min="4" max="16384" width="9" style="45"/>
  </cols>
  <sheetData>
    <row r="1" s="191" customFormat="1" ht="16" customHeight="1" spans="1:3">
      <c r="A1" s="191" t="s">
        <v>843</v>
      </c>
      <c r="B1" s="358"/>
      <c r="C1" s="358"/>
    </row>
    <row r="2" s="192" customFormat="1" ht="30" customHeight="1" spans="1:3">
      <c r="A2" s="172" t="s">
        <v>844</v>
      </c>
      <c r="B2" s="172"/>
      <c r="C2" s="172"/>
    </row>
    <row r="3" s="193" customFormat="1" ht="20" customHeight="1" spans="2:3">
      <c r="B3" s="359"/>
      <c r="C3" s="360" t="s">
        <v>35</v>
      </c>
    </row>
    <row r="4" s="357" customFormat="1" ht="15" customHeight="1" spans="1:3">
      <c r="A4" s="361" t="s">
        <v>126</v>
      </c>
      <c r="B4" s="362" t="s">
        <v>127</v>
      </c>
      <c r="C4" s="363" t="s">
        <v>740</v>
      </c>
    </row>
    <row r="5" ht="15" customHeight="1" spans="1:3">
      <c r="A5" s="179"/>
      <c r="B5" s="180" t="s">
        <v>129</v>
      </c>
      <c r="C5" s="181">
        <v>906389</v>
      </c>
    </row>
    <row r="6" ht="15" customHeight="1" spans="1:3">
      <c r="A6" s="179">
        <v>201</v>
      </c>
      <c r="B6" s="180" t="s">
        <v>46</v>
      </c>
      <c r="C6" s="181">
        <v>85581</v>
      </c>
    </row>
    <row r="7" ht="15" customHeight="1" spans="1:3">
      <c r="A7" s="179">
        <v>20101</v>
      </c>
      <c r="B7" s="180" t="s">
        <v>130</v>
      </c>
      <c r="C7" s="181">
        <v>1323</v>
      </c>
    </row>
    <row r="8" ht="15" customHeight="1" spans="1:3">
      <c r="A8" s="179">
        <v>2010101</v>
      </c>
      <c r="B8" s="182" t="s">
        <v>131</v>
      </c>
      <c r="C8" s="181">
        <v>891</v>
      </c>
    </row>
    <row r="9" ht="15" customHeight="1" spans="1:3">
      <c r="A9" s="179">
        <v>2010102</v>
      </c>
      <c r="B9" s="182" t="s">
        <v>141</v>
      </c>
      <c r="C9" s="181">
        <v>10</v>
      </c>
    </row>
    <row r="10" ht="15" customHeight="1" spans="1:3">
      <c r="A10" s="179">
        <v>2010104</v>
      </c>
      <c r="B10" s="182" t="s">
        <v>132</v>
      </c>
      <c r="C10" s="181">
        <v>144</v>
      </c>
    </row>
    <row r="11" ht="15" customHeight="1" spans="1:3">
      <c r="A11" s="179">
        <v>2010106</v>
      </c>
      <c r="B11" s="182" t="s">
        <v>133</v>
      </c>
      <c r="C11" s="181">
        <v>10</v>
      </c>
    </row>
    <row r="12" ht="15" customHeight="1" spans="1:3">
      <c r="A12" s="179">
        <v>2010108</v>
      </c>
      <c r="B12" s="182" t="s">
        <v>134</v>
      </c>
      <c r="C12" s="181">
        <v>192</v>
      </c>
    </row>
    <row r="13" ht="15" customHeight="1" spans="1:3">
      <c r="A13" s="179">
        <v>2010150</v>
      </c>
      <c r="B13" s="182" t="s">
        <v>135</v>
      </c>
      <c r="C13" s="181">
        <v>75</v>
      </c>
    </row>
    <row r="14" ht="15" customHeight="1" spans="1:3">
      <c r="A14" s="179">
        <v>2010199</v>
      </c>
      <c r="B14" s="182" t="s">
        <v>136</v>
      </c>
      <c r="C14" s="181">
        <v>1</v>
      </c>
    </row>
    <row r="15" ht="15" customHeight="1" spans="1:3">
      <c r="A15" s="179">
        <v>20102</v>
      </c>
      <c r="B15" s="180" t="s">
        <v>137</v>
      </c>
      <c r="C15" s="181">
        <v>1103</v>
      </c>
    </row>
    <row r="16" ht="15" customHeight="1" spans="1:3">
      <c r="A16" s="179">
        <v>2010201</v>
      </c>
      <c r="B16" s="182" t="s">
        <v>131</v>
      </c>
      <c r="C16" s="181">
        <v>769</v>
      </c>
    </row>
    <row r="17" ht="15" customHeight="1" spans="1:3">
      <c r="A17" s="179">
        <v>2010202</v>
      </c>
      <c r="B17" s="182" t="s">
        <v>141</v>
      </c>
      <c r="C17" s="181">
        <v>42</v>
      </c>
    </row>
    <row r="18" ht="15" customHeight="1" spans="1:3">
      <c r="A18" s="179">
        <v>2010204</v>
      </c>
      <c r="B18" s="182" t="s">
        <v>138</v>
      </c>
      <c r="C18" s="181">
        <v>201</v>
      </c>
    </row>
    <row r="19" ht="15" customHeight="1" spans="1:3">
      <c r="A19" s="179">
        <v>2010250</v>
      </c>
      <c r="B19" s="182" t="s">
        <v>135</v>
      </c>
      <c r="C19" s="181">
        <v>91</v>
      </c>
    </row>
    <row r="20" ht="15" customHeight="1" spans="1:3">
      <c r="A20" s="179">
        <v>20103</v>
      </c>
      <c r="B20" s="180" t="s">
        <v>140</v>
      </c>
      <c r="C20" s="181">
        <v>54406</v>
      </c>
    </row>
    <row r="21" ht="15" customHeight="1" spans="1:3">
      <c r="A21" s="179">
        <v>2010301</v>
      </c>
      <c r="B21" s="182" t="s">
        <v>131</v>
      </c>
      <c r="C21" s="181">
        <v>25295</v>
      </c>
    </row>
    <row r="22" ht="15" customHeight="1" spans="1:3">
      <c r="A22" s="179">
        <v>2010302</v>
      </c>
      <c r="B22" s="182" t="s">
        <v>141</v>
      </c>
      <c r="C22" s="181">
        <v>550</v>
      </c>
    </row>
    <row r="23" ht="15" customHeight="1" spans="1:3">
      <c r="A23" s="179">
        <v>2010306</v>
      </c>
      <c r="B23" s="182" t="s">
        <v>143</v>
      </c>
      <c r="C23" s="181">
        <v>560</v>
      </c>
    </row>
    <row r="24" ht="15" customHeight="1" spans="1:3">
      <c r="A24" s="179">
        <v>2010350</v>
      </c>
      <c r="B24" s="182" t="s">
        <v>135</v>
      </c>
      <c r="C24" s="181">
        <v>23590</v>
      </c>
    </row>
    <row r="25" ht="15" customHeight="1" spans="1:3">
      <c r="A25" s="179">
        <v>2010399</v>
      </c>
      <c r="B25" s="182" t="s">
        <v>144</v>
      </c>
      <c r="C25" s="181">
        <v>4411</v>
      </c>
    </row>
    <row r="26" ht="15" customHeight="1" spans="1:3">
      <c r="A26" s="179">
        <v>20104</v>
      </c>
      <c r="B26" s="180" t="s">
        <v>145</v>
      </c>
      <c r="C26" s="181">
        <v>1252</v>
      </c>
    </row>
    <row r="27" ht="15" customHeight="1" spans="1:3">
      <c r="A27" s="179">
        <v>2010401</v>
      </c>
      <c r="B27" s="182" t="s">
        <v>131</v>
      </c>
      <c r="C27" s="181">
        <v>685</v>
      </c>
    </row>
    <row r="28" ht="15" customHeight="1" spans="1:3">
      <c r="A28" s="179">
        <v>2010408</v>
      </c>
      <c r="B28" s="182" t="s">
        <v>845</v>
      </c>
      <c r="C28" s="181">
        <v>1</v>
      </c>
    </row>
    <row r="29" ht="15" customHeight="1" spans="1:3">
      <c r="A29" s="179">
        <v>2010450</v>
      </c>
      <c r="B29" s="182" t="s">
        <v>135</v>
      </c>
      <c r="C29" s="181">
        <v>511</v>
      </c>
    </row>
    <row r="30" ht="15" customHeight="1" spans="1:3">
      <c r="A30" s="179">
        <v>2010499</v>
      </c>
      <c r="B30" s="182" t="s">
        <v>146</v>
      </c>
      <c r="C30" s="181">
        <v>55</v>
      </c>
    </row>
    <row r="31" ht="15" customHeight="1" spans="1:3">
      <c r="A31" s="179">
        <v>20105</v>
      </c>
      <c r="B31" s="180" t="s">
        <v>147</v>
      </c>
      <c r="C31" s="181">
        <v>698</v>
      </c>
    </row>
    <row r="32" ht="15" customHeight="1" spans="1:3">
      <c r="A32" s="179">
        <v>2010501</v>
      </c>
      <c r="B32" s="182" t="s">
        <v>131</v>
      </c>
      <c r="C32" s="181">
        <v>329</v>
      </c>
    </row>
    <row r="33" ht="15" customHeight="1" spans="1:3">
      <c r="A33" s="179">
        <v>2010502</v>
      </c>
      <c r="B33" s="182" t="s">
        <v>141</v>
      </c>
      <c r="C33" s="181">
        <v>10</v>
      </c>
    </row>
    <row r="34" ht="15" customHeight="1" spans="1:3">
      <c r="A34" s="179">
        <v>2010507</v>
      </c>
      <c r="B34" s="182" t="s">
        <v>148</v>
      </c>
      <c r="C34" s="181">
        <v>13</v>
      </c>
    </row>
    <row r="35" ht="15" customHeight="1" spans="1:3">
      <c r="A35" s="179">
        <v>2010508</v>
      </c>
      <c r="B35" s="182" t="s">
        <v>149</v>
      </c>
      <c r="C35" s="181">
        <v>201</v>
      </c>
    </row>
    <row r="36" ht="15" customHeight="1" spans="1:3">
      <c r="A36" s="179">
        <v>2010550</v>
      </c>
      <c r="B36" s="182" t="s">
        <v>135</v>
      </c>
      <c r="C36" s="181">
        <v>143</v>
      </c>
    </row>
    <row r="37" ht="15" customHeight="1" spans="1:3">
      <c r="A37" s="179">
        <v>2010599</v>
      </c>
      <c r="B37" s="182" t="s">
        <v>150</v>
      </c>
      <c r="C37" s="181">
        <v>2</v>
      </c>
    </row>
    <row r="38" ht="15" customHeight="1" spans="1:3">
      <c r="A38" s="179">
        <v>20106</v>
      </c>
      <c r="B38" s="180" t="s">
        <v>151</v>
      </c>
      <c r="C38" s="181">
        <v>2221</v>
      </c>
    </row>
    <row r="39" ht="15" customHeight="1" spans="1:3">
      <c r="A39" s="179">
        <v>2010601</v>
      </c>
      <c r="B39" s="182" t="s">
        <v>131</v>
      </c>
      <c r="C39" s="181">
        <v>845</v>
      </c>
    </row>
    <row r="40" ht="15" customHeight="1" spans="1:3">
      <c r="A40" s="179">
        <v>2010602</v>
      </c>
      <c r="B40" s="182" t="s">
        <v>141</v>
      </c>
      <c r="C40" s="181">
        <v>14</v>
      </c>
    </row>
    <row r="41" ht="15" customHeight="1" spans="1:3">
      <c r="A41" s="179">
        <v>2010607</v>
      </c>
      <c r="B41" s="182" t="s">
        <v>152</v>
      </c>
      <c r="C41" s="181">
        <v>110</v>
      </c>
    </row>
    <row r="42" ht="15" customHeight="1" spans="1:3">
      <c r="A42" s="179">
        <v>2010608</v>
      </c>
      <c r="B42" s="182" t="s">
        <v>153</v>
      </c>
      <c r="C42" s="181">
        <v>30</v>
      </c>
    </row>
    <row r="43" ht="15" customHeight="1" spans="1:3">
      <c r="A43" s="179">
        <v>2010650</v>
      </c>
      <c r="B43" s="182" t="s">
        <v>135</v>
      </c>
      <c r="C43" s="181">
        <v>1202</v>
      </c>
    </row>
    <row r="44" ht="15" customHeight="1" spans="1:3">
      <c r="A44" s="179">
        <v>2010699</v>
      </c>
      <c r="B44" s="182" t="s">
        <v>154</v>
      </c>
      <c r="C44" s="181">
        <v>20</v>
      </c>
    </row>
    <row r="45" ht="15" customHeight="1" spans="1:3">
      <c r="A45" s="179">
        <v>20108</v>
      </c>
      <c r="B45" s="180" t="s">
        <v>157</v>
      </c>
      <c r="C45" s="181">
        <v>51</v>
      </c>
    </row>
    <row r="46" ht="15" customHeight="1" spans="1:3">
      <c r="A46" s="179">
        <v>2010804</v>
      </c>
      <c r="B46" s="182" t="s">
        <v>846</v>
      </c>
      <c r="C46" s="181">
        <v>45</v>
      </c>
    </row>
    <row r="47" ht="15" customHeight="1" spans="1:3">
      <c r="A47" s="183">
        <v>2010899</v>
      </c>
      <c r="B47" s="184" t="s">
        <v>158</v>
      </c>
      <c r="C47" s="185">
        <v>6</v>
      </c>
    </row>
    <row r="48" ht="15" customHeight="1" spans="1:3">
      <c r="A48" s="186">
        <v>20111</v>
      </c>
      <c r="B48" s="187" t="s">
        <v>159</v>
      </c>
      <c r="C48" s="188">
        <v>3332</v>
      </c>
    </row>
    <row r="49" ht="15" customHeight="1" spans="1:3">
      <c r="A49" s="179">
        <v>2011101</v>
      </c>
      <c r="B49" s="182" t="s">
        <v>131</v>
      </c>
      <c r="C49" s="181">
        <v>2928</v>
      </c>
    </row>
    <row r="50" ht="15" customHeight="1" spans="1:3">
      <c r="A50" s="179">
        <v>2011102</v>
      </c>
      <c r="B50" s="182" t="s">
        <v>141</v>
      </c>
      <c r="C50" s="181">
        <v>180</v>
      </c>
    </row>
    <row r="51" ht="15" customHeight="1" spans="1:3">
      <c r="A51" s="179">
        <v>2011150</v>
      </c>
      <c r="B51" s="182" t="s">
        <v>135</v>
      </c>
      <c r="C51" s="181">
        <v>223</v>
      </c>
    </row>
    <row r="52" ht="15" customHeight="1" spans="1:3">
      <c r="A52" s="179">
        <v>2011199</v>
      </c>
      <c r="B52" s="182" t="s">
        <v>160</v>
      </c>
      <c r="C52" s="181">
        <v>1</v>
      </c>
    </row>
    <row r="53" ht="15" customHeight="1" spans="1:3">
      <c r="A53" s="179">
        <v>20113</v>
      </c>
      <c r="B53" s="180" t="s">
        <v>161</v>
      </c>
      <c r="C53" s="181">
        <v>1293</v>
      </c>
    </row>
    <row r="54" ht="15" customHeight="1" spans="1:3">
      <c r="A54" s="179">
        <v>2011301</v>
      </c>
      <c r="B54" s="182" t="s">
        <v>131</v>
      </c>
      <c r="C54" s="181">
        <v>240</v>
      </c>
    </row>
    <row r="55" ht="15" customHeight="1" spans="1:3">
      <c r="A55" s="179">
        <v>2011302</v>
      </c>
      <c r="B55" s="182" t="s">
        <v>141</v>
      </c>
      <c r="C55" s="181">
        <v>3</v>
      </c>
    </row>
    <row r="56" ht="15" customHeight="1" spans="1:3">
      <c r="A56" s="179">
        <v>2011308</v>
      </c>
      <c r="B56" s="182" t="s">
        <v>163</v>
      </c>
      <c r="C56" s="181">
        <v>516</v>
      </c>
    </row>
    <row r="57" ht="15" customHeight="1" spans="1:3">
      <c r="A57" s="179">
        <v>2011350</v>
      </c>
      <c r="B57" s="182" t="s">
        <v>135</v>
      </c>
      <c r="C57" s="181">
        <v>530</v>
      </c>
    </row>
    <row r="58" ht="15" customHeight="1" spans="1:3">
      <c r="A58" s="179">
        <v>2011399</v>
      </c>
      <c r="B58" s="182" t="s">
        <v>164</v>
      </c>
      <c r="C58" s="181">
        <v>4</v>
      </c>
    </row>
    <row r="59" ht="15" customHeight="1" spans="1:3">
      <c r="A59" s="179">
        <v>20126</v>
      </c>
      <c r="B59" s="180" t="s">
        <v>167</v>
      </c>
      <c r="C59" s="181">
        <v>322</v>
      </c>
    </row>
    <row r="60" ht="15" customHeight="1" spans="1:3">
      <c r="A60" s="179">
        <v>2012601</v>
      </c>
      <c r="B60" s="182" t="s">
        <v>131</v>
      </c>
      <c r="C60" s="181">
        <v>241</v>
      </c>
    </row>
    <row r="61" ht="15" customHeight="1" spans="1:3">
      <c r="A61" s="179">
        <v>2012604</v>
      </c>
      <c r="B61" s="182" t="s">
        <v>168</v>
      </c>
      <c r="C61" s="181">
        <v>81</v>
      </c>
    </row>
    <row r="62" ht="15" customHeight="1" spans="1:3">
      <c r="A62" s="179">
        <v>20128</v>
      </c>
      <c r="B62" s="180" t="s">
        <v>169</v>
      </c>
      <c r="C62" s="181">
        <v>281</v>
      </c>
    </row>
    <row r="63" ht="15" customHeight="1" spans="1:3">
      <c r="A63" s="179">
        <v>2012801</v>
      </c>
      <c r="B63" s="182" t="s">
        <v>131</v>
      </c>
      <c r="C63" s="181">
        <v>112</v>
      </c>
    </row>
    <row r="64" ht="15" customHeight="1" spans="1:3">
      <c r="A64" s="179">
        <v>2012802</v>
      </c>
      <c r="B64" s="182" t="s">
        <v>141</v>
      </c>
      <c r="C64" s="181">
        <v>69</v>
      </c>
    </row>
    <row r="65" ht="15" customHeight="1" spans="1:3">
      <c r="A65" s="179">
        <v>2012850</v>
      </c>
      <c r="B65" s="182" t="s">
        <v>135</v>
      </c>
      <c r="C65" s="181">
        <v>91</v>
      </c>
    </row>
    <row r="66" ht="15" customHeight="1" spans="1:3">
      <c r="A66" s="179">
        <v>2012899</v>
      </c>
      <c r="B66" s="182" t="s">
        <v>170</v>
      </c>
      <c r="C66" s="181">
        <v>9</v>
      </c>
    </row>
    <row r="67" ht="15" customHeight="1" spans="1:3">
      <c r="A67" s="179">
        <v>20129</v>
      </c>
      <c r="B67" s="180" t="s">
        <v>171</v>
      </c>
      <c r="C67" s="181">
        <v>1038</v>
      </c>
    </row>
    <row r="68" ht="15" customHeight="1" spans="1:3">
      <c r="A68" s="179">
        <v>2012901</v>
      </c>
      <c r="B68" s="182" t="s">
        <v>131</v>
      </c>
      <c r="C68" s="181">
        <v>298</v>
      </c>
    </row>
    <row r="69" ht="15" customHeight="1" spans="1:3">
      <c r="A69" s="179">
        <v>2012902</v>
      </c>
      <c r="B69" s="182" t="s">
        <v>141</v>
      </c>
      <c r="C69" s="181">
        <v>318</v>
      </c>
    </row>
    <row r="70" ht="15" customHeight="1" spans="1:3">
      <c r="A70" s="179">
        <v>2012950</v>
      </c>
      <c r="B70" s="182" t="s">
        <v>135</v>
      </c>
      <c r="C70" s="181">
        <v>360</v>
      </c>
    </row>
    <row r="71" ht="15" customHeight="1" spans="1:3">
      <c r="A71" s="179">
        <v>2012999</v>
      </c>
      <c r="B71" s="182" t="s">
        <v>173</v>
      </c>
      <c r="C71" s="181">
        <v>62</v>
      </c>
    </row>
    <row r="72" ht="15" customHeight="1" spans="1:3">
      <c r="A72" s="179">
        <v>20131</v>
      </c>
      <c r="B72" s="180" t="s">
        <v>174</v>
      </c>
      <c r="C72" s="181">
        <v>1998</v>
      </c>
    </row>
    <row r="73" ht="15" customHeight="1" spans="1:3">
      <c r="A73" s="179">
        <v>2013101</v>
      </c>
      <c r="B73" s="182" t="s">
        <v>131</v>
      </c>
      <c r="C73" s="181">
        <v>751</v>
      </c>
    </row>
    <row r="74" ht="15" customHeight="1" spans="1:3">
      <c r="A74" s="179">
        <v>2013102</v>
      </c>
      <c r="B74" s="182" t="s">
        <v>141</v>
      </c>
      <c r="C74" s="181">
        <v>28</v>
      </c>
    </row>
    <row r="75" ht="15" customHeight="1" spans="1:3">
      <c r="A75" s="179">
        <v>2013105</v>
      </c>
      <c r="B75" s="182" t="s">
        <v>176</v>
      </c>
      <c r="C75" s="181">
        <v>145</v>
      </c>
    </row>
    <row r="76" ht="15" customHeight="1" spans="1:3">
      <c r="A76" s="179">
        <v>2013150</v>
      </c>
      <c r="B76" s="182" t="s">
        <v>135</v>
      </c>
      <c r="C76" s="181">
        <v>360</v>
      </c>
    </row>
    <row r="77" ht="15" customHeight="1" spans="1:3">
      <c r="A77" s="179">
        <v>2013199</v>
      </c>
      <c r="B77" s="182" t="s">
        <v>177</v>
      </c>
      <c r="C77" s="181">
        <v>714</v>
      </c>
    </row>
    <row r="78" ht="15" customHeight="1" spans="1:3">
      <c r="A78" s="179">
        <v>20132</v>
      </c>
      <c r="B78" s="180" t="s">
        <v>178</v>
      </c>
      <c r="C78" s="181">
        <v>5740</v>
      </c>
    </row>
    <row r="79" ht="15" customHeight="1" spans="1:3">
      <c r="A79" s="179">
        <v>2013201</v>
      </c>
      <c r="B79" s="182" t="s">
        <v>131</v>
      </c>
      <c r="C79" s="181">
        <v>791</v>
      </c>
    </row>
    <row r="80" ht="15" customHeight="1" spans="1:3">
      <c r="A80" s="179">
        <v>2013202</v>
      </c>
      <c r="B80" s="182" t="s">
        <v>141</v>
      </c>
      <c r="C80" s="181">
        <v>1339</v>
      </c>
    </row>
    <row r="81" ht="15" customHeight="1" spans="1:3">
      <c r="A81" s="179">
        <v>2013250</v>
      </c>
      <c r="B81" s="182" t="s">
        <v>135</v>
      </c>
      <c r="C81" s="181">
        <v>190</v>
      </c>
    </row>
    <row r="82" ht="15" customHeight="1" spans="1:3">
      <c r="A82" s="179">
        <v>2013299</v>
      </c>
      <c r="B82" s="182" t="s">
        <v>180</v>
      </c>
      <c r="C82" s="181">
        <v>3420</v>
      </c>
    </row>
    <row r="83" ht="15" customHeight="1" spans="1:3">
      <c r="A83" s="179">
        <v>20133</v>
      </c>
      <c r="B83" s="180" t="s">
        <v>181</v>
      </c>
      <c r="C83" s="181">
        <v>983</v>
      </c>
    </row>
    <row r="84" ht="15" customHeight="1" spans="1:3">
      <c r="A84" s="179">
        <v>2013301</v>
      </c>
      <c r="B84" s="182" t="s">
        <v>131</v>
      </c>
      <c r="C84" s="181">
        <v>272</v>
      </c>
    </row>
    <row r="85" ht="15" customHeight="1" spans="1:3">
      <c r="A85" s="179">
        <v>2013350</v>
      </c>
      <c r="B85" s="182" t="s">
        <v>135</v>
      </c>
      <c r="C85" s="181">
        <v>320</v>
      </c>
    </row>
    <row r="86" ht="15" customHeight="1" spans="1:3">
      <c r="A86" s="179">
        <v>2013399</v>
      </c>
      <c r="B86" s="182" t="s">
        <v>182</v>
      </c>
      <c r="C86" s="181">
        <v>391</v>
      </c>
    </row>
    <row r="87" ht="15" customHeight="1" spans="1:3">
      <c r="A87" s="179">
        <v>20134</v>
      </c>
      <c r="B87" s="180" t="s">
        <v>183</v>
      </c>
      <c r="C87" s="181">
        <v>478</v>
      </c>
    </row>
    <row r="88" ht="15" customHeight="1" spans="1:3">
      <c r="A88" s="179">
        <v>2013401</v>
      </c>
      <c r="B88" s="182" t="s">
        <v>131</v>
      </c>
      <c r="C88" s="181">
        <v>237</v>
      </c>
    </row>
    <row r="89" ht="15" customHeight="1" spans="1:3">
      <c r="A89" s="179">
        <v>2013402</v>
      </c>
      <c r="B89" s="182" t="s">
        <v>141</v>
      </c>
      <c r="C89" s="181">
        <v>73</v>
      </c>
    </row>
    <row r="90" ht="15" customHeight="1" spans="1:3">
      <c r="A90" s="183">
        <v>2013404</v>
      </c>
      <c r="B90" s="184" t="s">
        <v>184</v>
      </c>
      <c r="C90" s="185">
        <v>50</v>
      </c>
    </row>
    <row r="91" ht="15" customHeight="1" spans="1:3">
      <c r="A91" s="186">
        <v>2013405</v>
      </c>
      <c r="B91" s="364" t="s">
        <v>847</v>
      </c>
      <c r="C91" s="188">
        <v>118</v>
      </c>
    </row>
    <row r="92" ht="15" customHeight="1" spans="1:3">
      <c r="A92" s="179">
        <v>20136</v>
      </c>
      <c r="B92" s="180" t="s">
        <v>186</v>
      </c>
      <c r="C92" s="181">
        <v>723</v>
      </c>
    </row>
    <row r="93" ht="15" customHeight="1" spans="1:3">
      <c r="A93" s="179">
        <v>2013601</v>
      </c>
      <c r="B93" s="182" t="s">
        <v>131</v>
      </c>
      <c r="C93" s="181">
        <v>457</v>
      </c>
    </row>
    <row r="94" ht="15" customHeight="1" spans="1:3">
      <c r="A94" s="179">
        <v>2013602</v>
      </c>
      <c r="B94" s="182" t="s">
        <v>141</v>
      </c>
      <c r="C94" s="181">
        <v>173</v>
      </c>
    </row>
    <row r="95" ht="15" customHeight="1" spans="1:3">
      <c r="A95" s="179">
        <v>2013650</v>
      </c>
      <c r="B95" s="182" t="s">
        <v>135</v>
      </c>
      <c r="C95" s="181">
        <v>93</v>
      </c>
    </row>
    <row r="96" ht="15" customHeight="1" spans="1:3">
      <c r="A96" s="179">
        <v>20138</v>
      </c>
      <c r="B96" s="180" t="s">
        <v>188</v>
      </c>
      <c r="C96" s="181">
        <v>3534</v>
      </c>
    </row>
    <row r="97" ht="15" customHeight="1" spans="1:3">
      <c r="A97" s="179">
        <v>2013801</v>
      </c>
      <c r="B97" s="182" t="s">
        <v>131</v>
      </c>
      <c r="C97" s="181">
        <v>3071</v>
      </c>
    </row>
    <row r="98" ht="15" customHeight="1" spans="1:3">
      <c r="A98" s="179">
        <v>2013802</v>
      </c>
      <c r="B98" s="182" t="s">
        <v>141</v>
      </c>
      <c r="C98" s="181">
        <v>13</v>
      </c>
    </row>
    <row r="99" ht="15" customHeight="1" spans="1:3">
      <c r="A99" s="179">
        <v>2013805</v>
      </c>
      <c r="B99" s="182" t="s">
        <v>191</v>
      </c>
      <c r="C99" s="181">
        <v>9</v>
      </c>
    </row>
    <row r="100" ht="15" customHeight="1" spans="1:3">
      <c r="A100" s="179">
        <v>2013810</v>
      </c>
      <c r="B100" s="182" t="s">
        <v>193</v>
      </c>
      <c r="C100" s="181">
        <v>12</v>
      </c>
    </row>
    <row r="101" ht="15" customHeight="1" spans="1:3">
      <c r="A101" s="179">
        <v>2013812</v>
      </c>
      <c r="B101" s="182" t="s">
        <v>194</v>
      </c>
      <c r="C101" s="181">
        <v>29</v>
      </c>
    </row>
    <row r="102" ht="15" customHeight="1" spans="1:3">
      <c r="A102" s="179">
        <v>2013814</v>
      </c>
      <c r="B102" s="182" t="s">
        <v>195</v>
      </c>
      <c r="C102" s="181">
        <v>3</v>
      </c>
    </row>
    <row r="103" ht="15" customHeight="1" spans="1:3">
      <c r="A103" s="179">
        <v>2013815</v>
      </c>
      <c r="B103" s="182" t="s">
        <v>197</v>
      </c>
      <c r="C103" s="181">
        <v>2</v>
      </c>
    </row>
    <row r="104" ht="15" customHeight="1" spans="1:3">
      <c r="A104" s="179">
        <v>2013816</v>
      </c>
      <c r="B104" s="182" t="s">
        <v>198</v>
      </c>
      <c r="C104" s="181">
        <v>228</v>
      </c>
    </row>
    <row r="105" ht="15" customHeight="1" spans="1:3">
      <c r="A105" s="179">
        <v>2013850</v>
      </c>
      <c r="B105" s="182" t="s">
        <v>135</v>
      </c>
      <c r="C105" s="181">
        <v>147</v>
      </c>
    </row>
    <row r="106" ht="15" customHeight="1" spans="1:3">
      <c r="A106" s="179">
        <v>2013899</v>
      </c>
      <c r="B106" s="182" t="s">
        <v>199</v>
      </c>
      <c r="C106" s="181">
        <v>20</v>
      </c>
    </row>
    <row r="107" ht="15" customHeight="1" spans="1:3">
      <c r="A107" s="179">
        <v>20139</v>
      </c>
      <c r="B107" s="180" t="s">
        <v>201</v>
      </c>
      <c r="C107" s="181">
        <v>4111</v>
      </c>
    </row>
    <row r="108" ht="15" customHeight="1" spans="1:3">
      <c r="A108" s="179">
        <v>2013901</v>
      </c>
      <c r="B108" s="182" t="s">
        <v>131</v>
      </c>
      <c r="C108" s="181">
        <v>139</v>
      </c>
    </row>
    <row r="109" ht="15" customHeight="1" spans="1:3">
      <c r="A109" s="179">
        <v>2013904</v>
      </c>
      <c r="B109" s="182" t="s">
        <v>176</v>
      </c>
      <c r="C109" s="181">
        <v>3849</v>
      </c>
    </row>
    <row r="110" ht="15" customHeight="1" spans="1:3">
      <c r="A110" s="179">
        <v>2013950</v>
      </c>
      <c r="B110" s="182" t="s">
        <v>135</v>
      </c>
      <c r="C110" s="181">
        <v>115</v>
      </c>
    </row>
    <row r="111" ht="15" customHeight="1" spans="1:3">
      <c r="A111" s="179">
        <v>2013999</v>
      </c>
      <c r="B111" s="182" t="s">
        <v>848</v>
      </c>
      <c r="C111" s="181">
        <v>8</v>
      </c>
    </row>
    <row r="112" ht="15" customHeight="1" spans="1:3">
      <c r="A112" s="179">
        <v>20140</v>
      </c>
      <c r="B112" s="180" t="s">
        <v>205</v>
      </c>
      <c r="C112" s="181">
        <v>694</v>
      </c>
    </row>
    <row r="113" ht="15" customHeight="1" spans="1:3">
      <c r="A113" s="179">
        <v>2014004</v>
      </c>
      <c r="B113" s="182" t="s">
        <v>207</v>
      </c>
      <c r="C113" s="181">
        <v>694</v>
      </c>
    </row>
    <row r="114" ht="15" customHeight="1" spans="1:3">
      <c r="A114" s="179">
        <v>203</v>
      </c>
      <c r="B114" s="180" t="s">
        <v>48</v>
      </c>
      <c r="C114" s="181">
        <v>290</v>
      </c>
    </row>
    <row r="115" ht="15" customHeight="1" spans="1:3">
      <c r="A115" s="179">
        <v>20306</v>
      </c>
      <c r="B115" s="180" t="s">
        <v>208</v>
      </c>
      <c r="C115" s="181">
        <v>290</v>
      </c>
    </row>
    <row r="116" ht="15" customHeight="1" spans="1:3">
      <c r="A116" s="179">
        <v>2030601</v>
      </c>
      <c r="B116" s="182" t="s">
        <v>209</v>
      </c>
      <c r="C116" s="181">
        <v>120</v>
      </c>
    </row>
    <row r="117" ht="15" customHeight="1" spans="1:3">
      <c r="A117" s="179">
        <v>2030607</v>
      </c>
      <c r="B117" s="182" t="s">
        <v>210</v>
      </c>
      <c r="C117" s="181">
        <v>151</v>
      </c>
    </row>
    <row r="118" ht="15" customHeight="1" spans="1:3">
      <c r="A118" s="179">
        <v>2030699</v>
      </c>
      <c r="B118" s="182" t="s">
        <v>211</v>
      </c>
      <c r="C118" s="181">
        <v>19</v>
      </c>
    </row>
    <row r="119" ht="15" customHeight="1" spans="1:3">
      <c r="A119" s="179">
        <v>204</v>
      </c>
      <c r="B119" s="180" t="s">
        <v>50</v>
      </c>
      <c r="C119" s="181">
        <v>23956</v>
      </c>
    </row>
    <row r="120" ht="15" customHeight="1" spans="1:3">
      <c r="A120" s="179">
        <v>20402</v>
      </c>
      <c r="B120" s="180" t="s">
        <v>212</v>
      </c>
      <c r="C120" s="181">
        <v>21755</v>
      </c>
    </row>
    <row r="121" ht="15" customHeight="1" spans="1:3">
      <c r="A121" s="179">
        <v>2040201</v>
      </c>
      <c r="B121" s="182" t="s">
        <v>131</v>
      </c>
      <c r="C121" s="181">
        <v>13858</v>
      </c>
    </row>
    <row r="122" ht="15" customHeight="1" spans="1:3">
      <c r="A122" s="179">
        <v>2040202</v>
      </c>
      <c r="B122" s="182" t="s">
        <v>141</v>
      </c>
      <c r="C122" s="181">
        <v>1245</v>
      </c>
    </row>
    <row r="123" ht="15" customHeight="1" spans="1:3">
      <c r="A123" s="179">
        <v>2040219</v>
      </c>
      <c r="B123" s="182" t="s">
        <v>152</v>
      </c>
      <c r="C123" s="181">
        <v>10</v>
      </c>
    </row>
    <row r="124" ht="15" customHeight="1" spans="1:3">
      <c r="A124" s="179">
        <v>2040220</v>
      </c>
      <c r="B124" s="182" t="s">
        <v>213</v>
      </c>
      <c r="C124" s="181">
        <v>4882</v>
      </c>
    </row>
    <row r="125" ht="15" customHeight="1" spans="1:3">
      <c r="A125" s="179">
        <v>2040221</v>
      </c>
      <c r="B125" s="182" t="s">
        <v>214</v>
      </c>
      <c r="C125" s="181">
        <v>162</v>
      </c>
    </row>
    <row r="126" ht="15" customHeight="1" spans="1:3">
      <c r="A126" s="179">
        <v>2040250</v>
      </c>
      <c r="B126" s="182" t="s">
        <v>135</v>
      </c>
      <c r="C126" s="181">
        <v>1321</v>
      </c>
    </row>
    <row r="127" ht="15" customHeight="1" spans="1:3">
      <c r="A127" s="179">
        <v>2040299</v>
      </c>
      <c r="B127" s="182" t="s">
        <v>215</v>
      </c>
      <c r="C127" s="181">
        <v>277</v>
      </c>
    </row>
    <row r="128" ht="15" customHeight="1" spans="1:3">
      <c r="A128" s="179">
        <v>20405</v>
      </c>
      <c r="B128" s="180" t="s">
        <v>217</v>
      </c>
      <c r="C128" s="181">
        <v>5</v>
      </c>
    </row>
    <row r="129" ht="15" customHeight="1" spans="1:3">
      <c r="A129" s="179">
        <v>2040504</v>
      </c>
      <c r="B129" s="182" t="s">
        <v>849</v>
      </c>
      <c r="C129" s="181">
        <v>5</v>
      </c>
    </row>
    <row r="130" ht="15" customHeight="1" spans="1:3">
      <c r="A130" s="179">
        <v>20406</v>
      </c>
      <c r="B130" s="180" t="s">
        <v>220</v>
      </c>
      <c r="C130" s="181">
        <v>2180</v>
      </c>
    </row>
    <row r="131" ht="15" customHeight="1" spans="1:3">
      <c r="A131" s="179">
        <v>2040601</v>
      </c>
      <c r="B131" s="182" t="s">
        <v>131</v>
      </c>
      <c r="C131" s="181">
        <v>991</v>
      </c>
    </row>
    <row r="132" ht="15" customHeight="1" spans="1:3">
      <c r="A132" s="179">
        <v>2040602</v>
      </c>
      <c r="B132" s="182" t="s">
        <v>141</v>
      </c>
      <c r="C132" s="181">
        <v>72</v>
      </c>
    </row>
    <row r="133" ht="15" customHeight="1" spans="1:3">
      <c r="A133" s="183">
        <v>2040604</v>
      </c>
      <c r="B133" s="184" t="s">
        <v>221</v>
      </c>
      <c r="C133" s="185">
        <v>162</v>
      </c>
    </row>
    <row r="134" ht="15" customHeight="1" spans="1:3">
      <c r="A134" s="186">
        <v>2040605</v>
      </c>
      <c r="B134" s="364" t="s">
        <v>222</v>
      </c>
      <c r="C134" s="188">
        <v>73</v>
      </c>
    </row>
    <row r="135" ht="15" customHeight="1" spans="1:3">
      <c r="A135" s="179">
        <v>2040607</v>
      </c>
      <c r="B135" s="182" t="s">
        <v>223</v>
      </c>
      <c r="C135" s="181">
        <v>416</v>
      </c>
    </row>
    <row r="136" ht="15" customHeight="1" spans="1:3">
      <c r="A136" s="179">
        <v>2040610</v>
      </c>
      <c r="B136" s="182" t="s">
        <v>224</v>
      </c>
      <c r="C136" s="181">
        <v>408</v>
      </c>
    </row>
    <row r="137" ht="15" customHeight="1" spans="1:3">
      <c r="A137" s="179">
        <v>2040612</v>
      </c>
      <c r="B137" s="182" t="s">
        <v>225</v>
      </c>
      <c r="C137" s="181">
        <v>58</v>
      </c>
    </row>
    <row r="138" ht="15" customHeight="1" spans="1:3">
      <c r="A138" s="179">
        <v>20499</v>
      </c>
      <c r="B138" s="180" t="s">
        <v>226</v>
      </c>
      <c r="C138" s="181">
        <v>16</v>
      </c>
    </row>
    <row r="139" ht="15" customHeight="1" spans="1:3">
      <c r="A139" s="179">
        <v>2049999</v>
      </c>
      <c r="B139" s="182" t="s">
        <v>228</v>
      </c>
      <c r="C139" s="181">
        <v>16</v>
      </c>
    </row>
    <row r="140" ht="15" customHeight="1" spans="1:3">
      <c r="A140" s="179">
        <v>205</v>
      </c>
      <c r="B140" s="180" t="s">
        <v>52</v>
      </c>
      <c r="C140" s="181">
        <v>224986</v>
      </c>
    </row>
    <row r="141" ht="15" customHeight="1" spans="1:3">
      <c r="A141" s="179">
        <v>20501</v>
      </c>
      <c r="B141" s="180" t="s">
        <v>229</v>
      </c>
      <c r="C141" s="181">
        <v>1359</v>
      </c>
    </row>
    <row r="142" ht="15" customHeight="1" spans="1:3">
      <c r="A142" s="179">
        <v>2050101</v>
      </c>
      <c r="B142" s="182" t="s">
        <v>131</v>
      </c>
      <c r="C142" s="181">
        <v>285</v>
      </c>
    </row>
    <row r="143" ht="15" customHeight="1" spans="1:3">
      <c r="A143" s="179">
        <v>2050199</v>
      </c>
      <c r="B143" s="182" t="s">
        <v>230</v>
      </c>
      <c r="C143" s="181">
        <v>1074</v>
      </c>
    </row>
    <row r="144" ht="15" customHeight="1" spans="1:3">
      <c r="A144" s="179">
        <v>20502</v>
      </c>
      <c r="B144" s="180" t="s">
        <v>231</v>
      </c>
      <c r="C144" s="181">
        <v>208655</v>
      </c>
    </row>
    <row r="145" ht="15" customHeight="1" spans="1:3">
      <c r="A145" s="179">
        <v>2050201</v>
      </c>
      <c r="B145" s="182" t="s">
        <v>232</v>
      </c>
      <c r="C145" s="181">
        <v>9056</v>
      </c>
    </row>
    <row r="146" ht="15" customHeight="1" spans="1:3">
      <c r="A146" s="179">
        <v>2050202</v>
      </c>
      <c r="B146" s="182" t="s">
        <v>233</v>
      </c>
      <c r="C146" s="181">
        <v>100495</v>
      </c>
    </row>
    <row r="147" ht="15" customHeight="1" spans="1:3">
      <c r="A147" s="179">
        <v>2050203</v>
      </c>
      <c r="B147" s="182" t="s">
        <v>234</v>
      </c>
      <c r="C147" s="181">
        <v>49645</v>
      </c>
    </row>
    <row r="148" ht="15" customHeight="1" spans="1:3">
      <c r="A148" s="179">
        <v>2050204</v>
      </c>
      <c r="B148" s="182" t="s">
        <v>235</v>
      </c>
      <c r="C148" s="181">
        <v>47434</v>
      </c>
    </row>
    <row r="149" ht="15" customHeight="1" spans="1:3">
      <c r="A149" s="179">
        <v>2050299</v>
      </c>
      <c r="B149" s="182" t="s">
        <v>237</v>
      </c>
      <c r="C149" s="181">
        <v>2025</v>
      </c>
    </row>
    <row r="150" ht="15" customHeight="1" spans="1:3">
      <c r="A150" s="179">
        <v>20503</v>
      </c>
      <c r="B150" s="180" t="s">
        <v>238</v>
      </c>
      <c r="C150" s="181">
        <v>12988</v>
      </c>
    </row>
    <row r="151" ht="15" customHeight="1" spans="1:3">
      <c r="A151" s="179">
        <v>2050302</v>
      </c>
      <c r="B151" s="182" t="s">
        <v>239</v>
      </c>
      <c r="C151" s="181">
        <v>12988</v>
      </c>
    </row>
    <row r="152" ht="15" customHeight="1" spans="1:3">
      <c r="A152" s="179">
        <v>20507</v>
      </c>
      <c r="B152" s="180" t="s">
        <v>240</v>
      </c>
      <c r="C152" s="181">
        <v>1559</v>
      </c>
    </row>
    <row r="153" ht="15" customHeight="1" spans="1:3">
      <c r="A153" s="179">
        <v>2050701</v>
      </c>
      <c r="B153" s="182" t="s">
        <v>241</v>
      </c>
      <c r="C153" s="181">
        <v>1559</v>
      </c>
    </row>
    <row r="154" ht="15" customHeight="1" spans="1:3">
      <c r="A154" s="179">
        <v>20508</v>
      </c>
      <c r="B154" s="180" t="s">
        <v>242</v>
      </c>
      <c r="C154" s="181">
        <v>425</v>
      </c>
    </row>
    <row r="155" ht="15" customHeight="1" spans="1:3">
      <c r="A155" s="179">
        <v>2050802</v>
      </c>
      <c r="B155" s="182" t="s">
        <v>243</v>
      </c>
      <c r="C155" s="181">
        <v>425</v>
      </c>
    </row>
    <row r="156" ht="15" customHeight="1" spans="1:3">
      <c r="A156" s="179">
        <v>206</v>
      </c>
      <c r="B156" s="180" t="s">
        <v>54</v>
      </c>
      <c r="C156" s="181">
        <v>301</v>
      </c>
    </row>
    <row r="157" ht="15" customHeight="1" spans="1:3">
      <c r="A157" s="179">
        <v>20601</v>
      </c>
      <c r="B157" s="180" t="s">
        <v>245</v>
      </c>
      <c r="C157" s="181">
        <v>191</v>
      </c>
    </row>
    <row r="158" ht="15" customHeight="1" spans="1:3">
      <c r="A158" s="179">
        <v>2060101</v>
      </c>
      <c r="B158" s="182" t="s">
        <v>131</v>
      </c>
      <c r="C158" s="181">
        <v>57</v>
      </c>
    </row>
    <row r="159" ht="15" customHeight="1" spans="1:3">
      <c r="A159" s="179">
        <v>2060199</v>
      </c>
      <c r="B159" s="182" t="s">
        <v>246</v>
      </c>
      <c r="C159" s="181">
        <v>134</v>
      </c>
    </row>
    <row r="160" ht="15" customHeight="1" spans="1:3">
      <c r="A160" s="179">
        <v>20607</v>
      </c>
      <c r="B160" s="180" t="s">
        <v>257</v>
      </c>
      <c r="C160" s="181">
        <v>110</v>
      </c>
    </row>
    <row r="161" ht="15" customHeight="1" spans="1:3">
      <c r="A161" s="179">
        <v>2060701</v>
      </c>
      <c r="B161" s="182" t="s">
        <v>850</v>
      </c>
      <c r="C161" s="181">
        <v>5</v>
      </c>
    </row>
    <row r="162" ht="15" customHeight="1" spans="1:3">
      <c r="A162" s="179">
        <v>2060702</v>
      </c>
      <c r="B162" s="182" t="s">
        <v>258</v>
      </c>
      <c r="C162" s="181">
        <v>73</v>
      </c>
    </row>
    <row r="163" ht="15" customHeight="1" spans="1:3">
      <c r="A163" s="179">
        <v>2060799</v>
      </c>
      <c r="B163" s="182" t="s">
        <v>260</v>
      </c>
      <c r="C163" s="181">
        <v>32</v>
      </c>
    </row>
    <row r="164" ht="15" customHeight="1" spans="1:3">
      <c r="A164" s="179">
        <v>207</v>
      </c>
      <c r="B164" s="180" t="s">
        <v>56</v>
      </c>
      <c r="C164" s="181">
        <v>6041</v>
      </c>
    </row>
    <row r="165" ht="15" customHeight="1" spans="1:3">
      <c r="A165" s="179">
        <v>20701</v>
      </c>
      <c r="B165" s="180" t="s">
        <v>261</v>
      </c>
      <c r="C165" s="181">
        <v>2689</v>
      </c>
    </row>
    <row r="166" ht="15" customHeight="1" spans="1:3">
      <c r="A166" s="179">
        <v>2070101</v>
      </c>
      <c r="B166" s="182" t="s">
        <v>131</v>
      </c>
      <c r="C166" s="181">
        <v>392</v>
      </c>
    </row>
    <row r="167" ht="15" customHeight="1" spans="1:3">
      <c r="A167" s="179">
        <v>2070104</v>
      </c>
      <c r="B167" s="182" t="s">
        <v>262</v>
      </c>
      <c r="C167" s="181">
        <v>273</v>
      </c>
    </row>
    <row r="168" ht="15" customHeight="1" spans="1:3">
      <c r="A168" s="179">
        <v>2070109</v>
      </c>
      <c r="B168" s="182" t="s">
        <v>263</v>
      </c>
      <c r="C168" s="181">
        <v>270</v>
      </c>
    </row>
    <row r="169" ht="15" customHeight="1" spans="1:3">
      <c r="A169" s="179">
        <v>2070111</v>
      </c>
      <c r="B169" s="182" t="s">
        <v>851</v>
      </c>
      <c r="C169" s="181">
        <v>26</v>
      </c>
    </row>
    <row r="170" ht="15" customHeight="1" spans="1:3">
      <c r="A170" s="179">
        <v>2070112</v>
      </c>
      <c r="B170" s="182" t="s">
        <v>264</v>
      </c>
      <c r="C170" s="181">
        <v>422</v>
      </c>
    </row>
    <row r="171" ht="15" customHeight="1" spans="1:3">
      <c r="A171" s="179">
        <v>2070199</v>
      </c>
      <c r="B171" s="182" t="s">
        <v>266</v>
      </c>
      <c r="C171" s="181">
        <v>1306</v>
      </c>
    </row>
    <row r="172" ht="15" customHeight="1" spans="1:3">
      <c r="A172" s="179">
        <v>20702</v>
      </c>
      <c r="B172" s="180" t="s">
        <v>267</v>
      </c>
      <c r="C172" s="181">
        <v>2128</v>
      </c>
    </row>
    <row r="173" ht="15" customHeight="1" spans="1:3">
      <c r="A173" s="179">
        <v>2070204</v>
      </c>
      <c r="B173" s="182" t="s">
        <v>268</v>
      </c>
      <c r="C173" s="181">
        <v>2128</v>
      </c>
    </row>
    <row r="174" ht="15" customHeight="1" spans="1:3">
      <c r="A174" s="179">
        <v>20703</v>
      </c>
      <c r="B174" s="180" t="s">
        <v>270</v>
      </c>
      <c r="C174" s="181">
        <v>440</v>
      </c>
    </row>
    <row r="175" ht="15" customHeight="1" spans="1:3">
      <c r="A175" s="179">
        <v>2070307</v>
      </c>
      <c r="B175" s="182" t="s">
        <v>271</v>
      </c>
      <c r="C175" s="181">
        <v>267</v>
      </c>
    </row>
    <row r="176" ht="15" customHeight="1" spans="1:3">
      <c r="A176" s="183">
        <v>2070399</v>
      </c>
      <c r="B176" s="184" t="s">
        <v>274</v>
      </c>
      <c r="C176" s="185">
        <v>173</v>
      </c>
    </row>
    <row r="177" ht="15" customHeight="1" spans="1:3">
      <c r="A177" s="186">
        <v>20706</v>
      </c>
      <c r="B177" s="187" t="s">
        <v>275</v>
      </c>
      <c r="C177" s="188">
        <v>35</v>
      </c>
    </row>
    <row r="178" ht="15" customHeight="1" spans="1:3">
      <c r="A178" s="179">
        <v>2070699</v>
      </c>
      <c r="B178" s="182" t="s">
        <v>276</v>
      </c>
      <c r="C178" s="181">
        <v>35</v>
      </c>
    </row>
    <row r="179" ht="15" customHeight="1" spans="1:3">
      <c r="A179" s="179">
        <v>20708</v>
      </c>
      <c r="B179" s="180" t="s">
        <v>277</v>
      </c>
      <c r="C179" s="181">
        <v>734</v>
      </c>
    </row>
    <row r="180" ht="15" customHeight="1" spans="1:3">
      <c r="A180" s="179">
        <v>2070806</v>
      </c>
      <c r="B180" s="182" t="s">
        <v>278</v>
      </c>
      <c r="C180" s="181">
        <v>119</v>
      </c>
    </row>
    <row r="181" ht="15" customHeight="1" spans="1:3">
      <c r="A181" s="179">
        <v>2070899</v>
      </c>
      <c r="B181" s="182" t="s">
        <v>280</v>
      </c>
      <c r="C181" s="181">
        <v>615</v>
      </c>
    </row>
    <row r="182" ht="15" customHeight="1" spans="1:3">
      <c r="A182" s="179">
        <v>20799</v>
      </c>
      <c r="B182" s="180" t="s">
        <v>281</v>
      </c>
      <c r="C182" s="181">
        <v>15</v>
      </c>
    </row>
    <row r="183" ht="15" customHeight="1" spans="1:3">
      <c r="A183" s="179">
        <v>2079902</v>
      </c>
      <c r="B183" s="182" t="s">
        <v>282</v>
      </c>
      <c r="C183" s="181">
        <v>15</v>
      </c>
    </row>
    <row r="184" ht="15" customHeight="1" spans="1:3">
      <c r="A184" s="179">
        <v>208</v>
      </c>
      <c r="B184" s="180" t="s">
        <v>58</v>
      </c>
      <c r="C184" s="181">
        <v>155770</v>
      </c>
    </row>
    <row r="185" ht="15" customHeight="1" spans="1:3">
      <c r="A185" s="179">
        <v>20801</v>
      </c>
      <c r="B185" s="180" t="s">
        <v>283</v>
      </c>
      <c r="C185" s="181">
        <v>2724</v>
      </c>
    </row>
    <row r="186" ht="15" customHeight="1" spans="1:3">
      <c r="A186" s="179">
        <v>2080101</v>
      </c>
      <c r="B186" s="182" t="s">
        <v>131</v>
      </c>
      <c r="C186" s="181">
        <v>873</v>
      </c>
    </row>
    <row r="187" ht="15" customHeight="1" spans="1:3">
      <c r="A187" s="179">
        <v>2080106</v>
      </c>
      <c r="B187" s="182" t="s">
        <v>284</v>
      </c>
      <c r="C187" s="181">
        <v>307</v>
      </c>
    </row>
    <row r="188" ht="15" customHeight="1" spans="1:3">
      <c r="A188" s="179">
        <v>2080107</v>
      </c>
      <c r="B188" s="182" t="s">
        <v>285</v>
      </c>
      <c r="C188" s="181">
        <v>6</v>
      </c>
    </row>
    <row r="189" ht="15" customHeight="1" spans="1:3">
      <c r="A189" s="179">
        <v>2080108</v>
      </c>
      <c r="B189" s="182" t="s">
        <v>152</v>
      </c>
      <c r="C189" s="181">
        <v>17</v>
      </c>
    </row>
    <row r="190" ht="15" customHeight="1" spans="1:3">
      <c r="A190" s="179">
        <v>2080109</v>
      </c>
      <c r="B190" s="182" t="s">
        <v>286</v>
      </c>
      <c r="C190" s="181">
        <v>709</v>
      </c>
    </row>
    <row r="191" ht="15" customHeight="1" spans="1:3">
      <c r="A191" s="179">
        <v>2080150</v>
      </c>
      <c r="B191" s="182" t="s">
        <v>135</v>
      </c>
      <c r="C191" s="181">
        <v>98</v>
      </c>
    </row>
    <row r="192" ht="15" customHeight="1" spans="1:3">
      <c r="A192" s="179">
        <v>2080199</v>
      </c>
      <c r="B192" s="182" t="s">
        <v>287</v>
      </c>
      <c r="C192" s="181">
        <v>714</v>
      </c>
    </row>
    <row r="193" ht="15" customHeight="1" spans="1:3">
      <c r="A193" s="179">
        <v>20802</v>
      </c>
      <c r="B193" s="180" t="s">
        <v>288</v>
      </c>
      <c r="C193" s="181">
        <v>863</v>
      </c>
    </row>
    <row r="194" ht="15" customHeight="1" spans="1:3">
      <c r="A194" s="179">
        <v>2080201</v>
      </c>
      <c r="B194" s="182" t="s">
        <v>131</v>
      </c>
      <c r="C194" s="181">
        <v>653</v>
      </c>
    </row>
    <row r="195" ht="15" customHeight="1" spans="1:3">
      <c r="A195" s="179">
        <v>2080206</v>
      </c>
      <c r="B195" s="182" t="s">
        <v>289</v>
      </c>
      <c r="C195" s="181">
        <v>4</v>
      </c>
    </row>
    <row r="196" ht="15" customHeight="1" spans="1:3">
      <c r="A196" s="179">
        <v>2080207</v>
      </c>
      <c r="B196" s="182" t="s">
        <v>291</v>
      </c>
      <c r="C196" s="181">
        <v>10</v>
      </c>
    </row>
    <row r="197" ht="15" customHeight="1" spans="1:3">
      <c r="A197" s="179">
        <v>2080208</v>
      </c>
      <c r="B197" s="182" t="s">
        <v>292</v>
      </c>
      <c r="C197" s="181">
        <v>33</v>
      </c>
    </row>
    <row r="198" ht="15" customHeight="1" spans="1:3">
      <c r="A198" s="179">
        <v>2080299</v>
      </c>
      <c r="B198" s="182" t="s">
        <v>293</v>
      </c>
      <c r="C198" s="181">
        <v>163</v>
      </c>
    </row>
    <row r="199" ht="15" customHeight="1" spans="1:3">
      <c r="A199" s="179">
        <v>20805</v>
      </c>
      <c r="B199" s="180" t="s">
        <v>294</v>
      </c>
      <c r="C199" s="181">
        <v>82680</v>
      </c>
    </row>
    <row r="200" ht="15" customHeight="1" spans="1:3">
      <c r="A200" s="179">
        <v>2080501</v>
      </c>
      <c r="B200" s="182" t="s">
        <v>295</v>
      </c>
      <c r="C200" s="181">
        <v>140</v>
      </c>
    </row>
    <row r="201" ht="15" customHeight="1" spans="1:3">
      <c r="A201" s="179">
        <v>2080502</v>
      </c>
      <c r="B201" s="182" t="s">
        <v>296</v>
      </c>
      <c r="C201" s="181">
        <v>69</v>
      </c>
    </row>
    <row r="202" ht="15" customHeight="1" spans="1:3">
      <c r="A202" s="179">
        <v>2080505</v>
      </c>
      <c r="B202" s="182" t="s">
        <v>297</v>
      </c>
      <c r="C202" s="181">
        <v>33853</v>
      </c>
    </row>
    <row r="203" ht="15" customHeight="1" spans="1:3">
      <c r="A203" s="179">
        <v>2080506</v>
      </c>
      <c r="B203" s="182" t="s">
        <v>298</v>
      </c>
      <c r="C203" s="181">
        <v>20934</v>
      </c>
    </row>
    <row r="204" ht="15" customHeight="1" spans="1:3">
      <c r="A204" s="179">
        <v>2080599</v>
      </c>
      <c r="B204" s="182" t="s">
        <v>299</v>
      </c>
      <c r="C204" s="181">
        <v>27684</v>
      </c>
    </row>
    <row r="205" ht="15" customHeight="1" spans="1:3">
      <c r="A205" s="179">
        <v>20807</v>
      </c>
      <c r="B205" s="180" t="s">
        <v>300</v>
      </c>
      <c r="C205" s="181">
        <v>4421</v>
      </c>
    </row>
    <row r="206" ht="15" customHeight="1" spans="1:3">
      <c r="A206" s="179">
        <v>2080701</v>
      </c>
      <c r="B206" s="182" t="s">
        <v>301</v>
      </c>
      <c r="C206" s="181">
        <v>4151</v>
      </c>
    </row>
    <row r="207" ht="15" customHeight="1" spans="1:3">
      <c r="A207" s="179">
        <v>2080705</v>
      </c>
      <c r="B207" s="182" t="s">
        <v>302</v>
      </c>
      <c r="C207" s="181">
        <v>8</v>
      </c>
    </row>
    <row r="208" ht="15" customHeight="1" spans="1:3">
      <c r="A208" s="179">
        <v>2080712</v>
      </c>
      <c r="B208" s="182" t="s">
        <v>306</v>
      </c>
      <c r="C208" s="181">
        <v>4</v>
      </c>
    </row>
    <row r="209" ht="15" customHeight="1" spans="1:3">
      <c r="A209" s="179">
        <v>2080799</v>
      </c>
      <c r="B209" s="182" t="s">
        <v>307</v>
      </c>
      <c r="C209" s="181">
        <v>258</v>
      </c>
    </row>
    <row r="210" ht="15" customHeight="1" spans="1:3">
      <c r="A210" s="179">
        <v>20808</v>
      </c>
      <c r="B210" s="180" t="s">
        <v>308</v>
      </c>
      <c r="C210" s="181">
        <v>10440</v>
      </c>
    </row>
    <row r="211" ht="15" customHeight="1" spans="1:3">
      <c r="A211" s="179">
        <v>2080801</v>
      </c>
      <c r="B211" s="182" t="s">
        <v>309</v>
      </c>
      <c r="C211" s="181">
        <v>754</v>
      </c>
    </row>
    <row r="212" ht="15" customHeight="1" spans="1:3">
      <c r="A212" s="179">
        <v>2080802</v>
      </c>
      <c r="B212" s="182" t="s">
        <v>310</v>
      </c>
      <c r="C212" s="181">
        <v>3741</v>
      </c>
    </row>
    <row r="213" ht="15" customHeight="1" spans="1:3">
      <c r="A213" s="179">
        <v>2080803</v>
      </c>
      <c r="B213" s="182" t="s">
        <v>311</v>
      </c>
      <c r="C213" s="181">
        <v>3700</v>
      </c>
    </row>
    <row r="214" ht="15" customHeight="1" spans="1:3">
      <c r="A214" s="179">
        <v>2080805</v>
      </c>
      <c r="B214" s="182" t="s">
        <v>312</v>
      </c>
      <c r="C214" s="181">
        <v>1540</v>
      </c>
    </row>
    <row r="215" ht="15" customHeight="1" spans="1:3">
      <c r="A215" s="179">
        <v>2080806</v>
      </c>
      <c r="B215" s="182" t="s">
        <v>313</v>
      </c>
      <c r="C215" s="181">
        <v>458</v>
      </c>
    </row>
    <row r="216" ht="15" customHeight="1" spans="1:3">
      <c r="A216" s="179">
        <v>2080808</v>
      </c>
      <c r="B216" s="182" t="s">
        <v>314</v>
      </c>
      <c r="C216" s="181">
        <v>5</v>
      </c>
    </row>
    <row r="217" ht="15" customHeight="1" spans="1:3">
      <c r="A217" s="179">
        <v>2080899</v>
      </c>
      <c r="B217" s="182" t="s">
        <v>315</v>
      </c>
      <c r="C217" s="181">
        <v>242</v>
      </c>
    </row>
    <row r="218" ht="15" customHeight="1" spans="1:3">
      <c r="A218" s="179">
        <v>20809</v>
      </c>
      <c r="B218" s="180" t="s">
        <v>316</v>
      </c>
      <c r="C218" s="181">
        <v>2711</v>
      </c>
    </row>
    <row r="219" ht="15" customHeight="1" spans="1:3">
      <c r="A219" s="183">
        <v>2080901</v>
      </c>
      <c r="B219" s="184" t="s">
        <v>317</v>
      </c>
      <c r="C219" s="185">
        <v>1421</v>
      </c>
    </row>
    <row r="220" ht="15" customHeight="1" spans="1:3">
      <c r="A220" s="186">
        <v>2080902</v>
      </c>
      <c r="B220" s="364" t="s">
        <v>318</v>
      </c>
      <c r="C220" s="188">
        <v>536</v>
      </c>
    </row>
    <row r="221" ht="15" customHeight="1" spans="1:3">
      <c r="A221" s="179">
        <v>2080903</v>
      </c>
      <c r="B221" s="182" t="s">
        <v>319</v>
      </c>
      <c r="C221" s="181">
        <v>17</v>
      </c>
    </row>
    <row r="222" ht="15" customHeight="1" spans="1:3">
      <c r="A222" s="179">
        <v>2080904</v>
      </c>
      <c r="B222" s="182" t="s">
        <v>320</v>
      </c>
      <c r="C222" s="181">
        <v>1</v>
      </c>
    </row>
    <row r="223" ht="15" customHeight="1" spans="1:3">
      <c r="A223" s="179">
        <v>2080905</v>
      </c>
      <c r="B223" s="182" t="s">
        <v>321</v>
      </c>
      <c r="C223" s="181">
        <v>736</v>
      </c>
    </row>
    <row r="224" ht="15" customHeight="1" spans="1:3">
      <c r="A224" s="179">
        <v>20810</v>
      </c>
      <c r="B224" s="180" t="s">
        <v>323</v>
      </c>
      <c r="C224" s="181">
        <v>4038</v>
      </c>
    </row>
    <row r="225" ht="15" customHeight="1" spans="1:3">
      <c r="A225" s="179">
        <v>2081001</v>
      </c>
      <c r="B225" s="182" t="s">
        <v>324</v>
      </c>
      <c r="C225" s="181">
        <v>1017</v>
      </c>
    </row>
    <row r="226" ht="15" customHeight="1" spans="1:3">
      <c r="A226" s="179">
        <v>2081002</v>
      </c>
      <c r="B226" s="182" t="s">
        <v>325</v>
      </c>
      <c r="C226" s="181">
        <v>1701</v>
      </c>
    </row>
    <row r="227" ht="15" customHeight="1" spans="1:3">
      <c r="A227" s="179">
        <v>2081004</v>
      </c>
      <c r="B227" s="182" t="s">
        <v>326</v>
      </c>
      <c r="C227" s="181">
        <v>105</v>
      </c>
    </row>
    <row r="228" ht="15" customHeight="1" spans="1:3">
      <c r="A228" s="179">
        <v>2081005</v>
      </c>
      <c r="B228" s="182" t="s">
        <v>327</v>
      </c>
      <c r="C228" s="181">
        <v>216</v>
      </c>
    </row>
    <row r="229" ht="15" customHeight="1" spans="1:3">
      <c r="A229" s="179">
        <v>2081006</v>
      </c>
      <c r="B229" s="182" t="s">
        <v>328</v>
      </c>
      <c r="C229" s="181">
        <v>967</v>
      </c>
    </row>
    <row r="230" ht="15" customHeight="1" spans="1:3">
      <c r="A230" s="179">
        <v>2081099</v>
      </c>
      <c r="B230" s="182" t="s">
        <v>329</v>
      </c>
      <c r="C230" s="181">
        <v>32</v>
      </c>
    </row>
    <row r="231" ht="15" customHeight="1" spans="1:3">
      <c r="A231" s="179">
        <v>20811</v>
      </c>
      <c r="B231" s="180" t="s">
        <v>330</v>
      </c>
      <c r="C231" s="181">
        <v>4266</v>
      </c>
    </row>
    <row r="232" ht="15" customHeight="1" spans="1:3">
      <c r="A232" s="179">
        <v>2081101</v>
      </c>
      <c r="B232" s="182" t="s">
        <v>131</v>
      </c>
      <c r="C232" s="181">
        <v>80</v>
      </c>
    </row>
    <row r="233" ht="15" customHeight="1" spans="1:3">
      <c r="A233" s="179">
        <v>2081103</v>
      </c>
      <c r="B233" s="182" t="s">
        <v>142</v>
      </c>
      <c r="C233" s="181">
        <v>75</v>
      </c>
    </row>
    <row r="234" ht="15" customHeight="1" spans="1:3">
      <c r="A234" s="179">
        <v>2081104</v>
      </c>
      <c r="B234" s="182" t="s">
        <v>331</v>
      </c>
      <c r="C234" s="181">
        <v>464</v>
      </c>
    </row>
    <row r="235" ht="15" customHeight="1" spans="1:3">
      <c r="A235" s="179">
        <v>2081105</v>
      </c>
      <c r="B235" s="182" t="s">
        <v>332</v>
      </c>
      <c r="C235" s="181">
        <v>75</v>
      </c>
    </row>
    <row r="236" ht="15" customHeight="1" spans="1:3">
      <c r="A236" s="179">
        <v>2081107</v>
      </c>
      <c r="B236" s="182" t="s">
        <v>333</v>
      </c>
      <c r="C236" s="181">
        <v>2648</v>
      </c>
    </row>
    <row r="237" ht="15" customHeight="1" spans="1:3">
      <c r="A237" s="179">
        <v>2081199</v>
      </c>
      <c r="B237" s="182" t="s">
        <v>334</v>
      </c>
      <c r="C237" s="181">
        <v>924</v>
      </c>
    </row>
    <row r="238" ht="15" customHeight="1" spans="1:3">
      <c r="A238" s="179">
        <v>20819</v>
      </c>
      <c r="B238" s="180" t="s">
        <v>335</v>
      </c>
      <c r="C238" s="181">
        <v>27309</v>
      </c>
    </row>
    <row r="239" ht="15" customHeight="1" spans="1:3">
      <c r="A239" s="179">
        <v>2081901</v>
      </c>
      <c r="B239" s="182" t="s">
        <v>336</v>
      </c>
      <c r="C239" s="181">
        <v>5829</v>
      </c>
    </row>
    <row r="240" ht="15" customHeight="1" spans="1:3">
      <c r="A240" s="179">
        <v>2081902</v>
      </c>
      <c r="B240" s="182" t="s">
        <v>337</v>
      </c>
      <c r="C240" s="181">
        <v>21480</v>
      </c>
    </row>
    <row r="241" ht="15" customHeight="1" spans="1:3">
      <c r="A241" s="179">
        <v>20820</v>
      </c>
      <c r="B241" s="180" t="s">
        <v>338</v>
      </c>
      <c r="C241" s="181">
        <v>1802</v>
      </c>
    </row>
    <row r="242" ht="15" customHeight="1" spans="1:3">
      <c r="A242" s="179">
        <v>2082001</v>
      </c>
      <c r="B242" s="182" t="s">
        <v>339</v>
      </c>
      <c r="C242" s="181">
        <v>1767</v>
      </c>
    </row>
    <row r="243" ht="15" customHeight="1" spans="1:3">
      <c r="A243" s="179">
        <v>2082002</v>
      </c>
      <c r="B243" s="182" t="s">
        <v>340</v>
      </c>
      <c r="C243" s="181">
        <v>35</v>
      </c>
    </row>
    <row r="244" ht="15" customHeight="1" spans="1:3">
      <c r="A244" s="179">
        <v>20821</v>
      </c>
      <c r="B244" s="180" t="s">
        <v>341</v>
      </c>
      <c r="C244" s="181">
        <v>10873</v>
      </c>
    </row>
    <row r="245" ht="15" customHeight="1" spans="1:3">
      <c r="A245" s="179">
        <v>2082102</v>
      </c>
      <c r="B245" s="182" t="s">
        <v>342</v>
      </c>
      <c r="C245" s="181">
        <v>10873</v>
      </c>
    </row>
    <row r="246" ht="15" customHeight="1" spans="1:3">
      <c r="A246" s="179">
        <v>20825</v>
      </c>
      <c r="B246" s="180" t="s">
        <v>343</v>
      </c>
      <c r="C246" s="181">
        <v>1024</v>
      </c>
    </row>
    <row r="247" ht="15" customHeight="1" spans="1:3">
      <c r="A247" s="179">
        <v>2082501</v>
      </c>
      <c r="B247" s="182" t="s">
        <v>344</v>
      </c>
      <c r="C247" s="181">
        <v>98</v>
      </c>
    </row>
    <row r="248" ht="15" customHeight="1" spans="1:3">
      <c r="A248" s="179">
        <v>2082502</v>
      </c>
      <c r="B248" s="182" t="s">
        <v>345</v>
      </c>
      <c r="C248" s="181">
        <v>926</v>
      </c>
    </row>
    <row r="249" ht="15" customHeight="1" spans="1:3">
      <c r="A249" s="179">
        <v>20828</v>
      </c>
      <c r="B249" s="180" t="s">
        <v>346</v>
      </c>
      <c r="C249" s="181">
        <v>765</v>
      </c>
    </row>
    <row r="250" ht="15" customHeight="1" spans="1:3">
      <c r="A250" s="179">
        <v>2082801</v>
      </c>
      <c r="B250" s="182" t="s">
        <v>131</v>
      </c>
      <c r="C250" s="181">
        <v>182</v>
      </c>
    </row>
    <row r="251" ht="15" customHeight="1" spans="1:3">
      <c r="A251" s="179">
        <v>2082804</v>
      </c>
      <c r="B251" s="182" t="s">
        <v>347</v>
      </c>
      <c r="C251" s="181">
        <v>10</v>
      </c>
    </row>
    <row r="252" ht="15" customHeight="1" spans="1:3">
      <c r="A252" s="179">
        <v>2082850</v>
      </c>
      <c r="B252" s="182" t="s">
        <v>135</v>
      </c>
      <c r="C252" s="181">
        <v>220</v>
      </c>
    </row>
    <row r="253" ht="15" customHeight="1" spans="1:3">
      <c r="A253" s="179">
        <v>2082899</v>
      </c>
      <c r="B253" s="182" t="s">
        <v>348</v>
      </c>
      <c r="C253" s="181">
        <v>353</v>
      </c>
    </row>
    <row r="254" ht="15" customHeight="1" spans="1:3">
      <c r="A254" s="179">
        <v>20830</v>
      </c>
      <c r="B254" s="180" t="s">
        <v>349</v>
      </c>
      <c r="C254" s="181">
        <v>1837</v>
      </c>
    </row>
    <row r="255" ht="15" customHeight="1" spans="1:3">
      <c r="A255" s="179">
        <v>2083099</v>
      </c>
      <c r="B255" s="182" t="s">
        <v>350</v>
      </c>
      <c r="C255" s="181">
        <v>1837</v>
      </c>
    </row>
    <row r="256" ht="15" customHeight="1" spans="1:3">
      <c r="A256" s="179">
        <v>20899</v>
      </c>
      <c r="B256" s="180" t="s">
        <v>351</v>
      </c>
      <c r="C256" s="181">
        <v>17</v>
      </c>
    </row>
    <row r="257" ht="15" customHeight="1" spans="1:3">
      <c r="A257" s="179">
        <v>2089999</v>
      </c>
      <c r="B257" s="182" t="s">
        <v>352</v>
      </c>
      <c r="C257" s="181">
        <v>17</v>
      </c>
    </row>
    <row r="258" ht="15" customHeight="1" spans="1:3">
      <c r="A258" s="179">
        <v>210</v>
      </c>
      <c r="B258" s="180" t="s">
        <v>60</v>
      </c>
      <c r="C258" s="181">
        <v>64190</v>
      </c>
    </row>
    <row r="259" ht="15" customHeight="1" spans="1:3">
      <c r="A259" s="179">
        <v>21001</v>
      </c>
      <c r="B259" s="180" t="s">
        <v>353</v>
      </c>
      <c r="C259" s="181">
        <v>1301</v>
      </c>
    </row>
    <row r="260" ht="15" customHeight="1" spans="1:3">
      <c r="A260" s="179">
        <v>2100101</v>
      </c>
      <c r="B260" s="182" t="s">
        <v>131</v>
      </c>
      <c r="C260" s="181">
        <v>553</v>
      </c>
    </row>
    <row r="261" ht="15" customHeight="1" spans="1:3">
      <c r="A261" s="179">
        <v>2100102</v>
      </c>
      <c r="B261" s="182" t="s">
        <v>141</v>
      </c>
      <c r="C261" s="181">
        <v>327</v>
      </c>
    </row>
    <row r="262" ht="15" customHeight="1" spans="1:3">
      <c r="A262" s="183">
        <v>2100199</v>
      </c>
      <c r="B262" s="184" t="s">
        <v>355</v>
      </c>
      <c r="C262" s="185">
        <v>421</v>
      </c>
    </row>
    <row r="263" ht="15" customHeight="1" spans="1:3">
      <c r="A263" s="186">
        <v>21002</v>
      </c>
      <c r="B263" s="187" t="s">
        <v>356</v>
      </c>
      <c r="C263" s="188">
        <v>2164</v>
      </c>
    </row>
    <row r="264" ht="15" customHeight="1" spans="1:3">
      <c r="A264" s="179">
        <v>2100201</v>
      </c>
      <c r="B264" s="182" t="s">
        <v>357</v>
      </c>
      <c r="C264" s="181">
        <v>244</v>
      </c>
    </row>
    <row r="265" ht="15" customHeight="1" spans="1:3">
      <c r="A265" s="179">
        <v>2100202</v>
      </c>
      <c r="B265" s="182" t="s">
        <v>358</v>
      </c>
      <c r="C265" s="181">
        <v>263</v>
      </c>
    </row>
    <row r="266" ht="15" customHeight="1" spans="1:3">
      <c r="A266" s="179">
        <v>2100206</v>
      </c>
      <c r="B266" s="182" t="s">
        <v>359</v>
      </c>
      <c r="C266" s="181">
        <v>1612</v>
      </c>
    </row>
    <row r="267" ht="15" customHeight="1" spans="1:3">
      <c r="A267" s="179">
        <v>2100207</v>
      </c>
      <c r="B267" s="182" t="s">
        <v>852</v>
      </c>
      <c r="C267" s="181">
        <v>45</v>
      </c>
    </row>
    <row r="268" ht="15" customHeight="1" spans="1:3">
      <c r="A268" s="179">
        <v>21003</v>
      </c>
      <c r="B268" s="180" t="s">
        <v>362</v>
      </c>
      <c r="C268" s="181">
        <v>11987</v>
      </c>
    </row>
    <row r="269" ht="15" customHeight="1" spans="1:3">
      <c r="A269" s="179">
        <v>2100301</v>
      </c>
      <c r="B269" s="182" t="s">
        <v>363</v>
      </c>
      <c r="C269" s="181">
        <v>1658</v>
      </c>
    </row>
    <row r="270" ht="15" customHeight="1" spans="1:3">
      <c r="A270" s="179">
        <v>2100302</v>
      </c>
      <c r="B270" s="182" t="s">
        <v>364</v>
      </c>
      <c r="C270" s="181">
        <v>8689</v>
      </c>
    </row>
    <row r="271" ht="15" customHeight="1" spans="1:3">
      <c r="A271" s="179">
        <v>2100399</v>
      </c>
      <c r="B271" s="182" t="s">
        <v>365</v>
      </c>
      <c r="C271" s="181">
        <v>1640</v>
      </c>
    </row>
    <row r="272" ht="15" customHeight="1" spans="1:3">
      <c r="A272" s="179">
        <v>21004</v>
      </c>
      <c r="B272" s="180" t="s">
        <v>366</v>
      </c>
      <c r="C272" s="181">
        <v>14215</v>
      </c>
    </row>
    <row r="273" ht="15" customHeight="1" spans="1:3">
      <c r="A273" s="179">
        <v>2100401</v>
      </c>
      <c r="B273" s="182" t="s">
        <v>367</v>
      </c>
      <c r="C273" s="181">
        <v>2351</v>
      </c>
    </row>
    <row r="274" ht="15" customHeight="1" spans="1:3">
      <c r="A274" s="179">
        <v>2100404</v>
      </c>
      <c r="B274" s="182" t="s">
        <v>369</v>
      </c>
      <c r="C274" s="181">
        <v>1120</v>
      </c>
    </row>
    <row r="275" ht="15" customHeight="1" spans="1:3">
      <c r="A275" s="179">
        <v>2100408</v>
      </c>
      <c r="B275" s="182" t="s">
        <v>370</v>
      </c>
      <c r="C275" s="181">
        <v>9793</v>
      </c>
    </row>
    <row r="276" ht="15" customHeight="1" spans="1:3">
      <c r="A276" s="179">
        <v>2100409</v>
      </c>
      <c r="B276" s="182" t="s">
        <v>371</v>
      </c>
      <c r="C276" s="181">
        <v>681</v>
      </c>
    </row>
    <row r="277" ht="15" customHeight="1" spans="1:3">
      <c r="A277" s="179">
        <v>2100410</v>
      </c>
      <c r="B277" s="182" t="s">
        <v>853</v>
      </c>
      <c r="C277" s="181">
        <v>97</v>
      </c>
    </row>
    <row r="278" ht="15" customHeight="1" spans="1:3">
      <c r="A278" s="179">
        <v>2100499</v>
      </c>
      <c r="B278" s="182" t="s">
        <v>373</v>
      </c>
      <c r="C278" s="181">
        <v>173</v>
      </c>
    </row>
    <row r="279" ht="15" customHeight="1" spans="1:3">
      <c r="A279" s="179">
        <v>21007</v>
      </c>
      <c r="B279" s="180" t="s">
        <v>374</v>
      </c>
      <c r="C279" s="181">
        <v>4990</v>
      </c>
    </row>
    <row r="280" ht="15" customHeight="1" spans="1:3">
      <c r="A280" s="179">
        <v>2100717</v>
      </c>
      <c r="B280" s="182" t="s">
        <v>375</v>
      </c>
      <c r="C280" s="181">
        <v>4213</v>
      </c>
    </row>
    <row r="281" ht="15" customHeight="1" spans="1:3">
      <c r="A281" s="179">
        <v>2100799</v>
      </c>
      <c r="B281" s="182" t="s">
        <v>376</v>
      </c>
      <c r="C281" s="181">
        <v>777</v>
      </c>
    </row>
    <row r="282" ht="15" customHeight="1" spans="1:3">
      <c r="A282" s="179">
        <v>21011</v>
      </c>
      <c r="B282" s="180" t="s">
        <v>377</v>
      </c>
      <c r="C282" s="181">
        <v>17716</v>
      </c>
    </row>
    <row r="283" ht="15" customHeight="1" spans="1:3">
      <c r="A283" s="179">
        <v>2101101</v>
      </c>
      <c r="B283" s="182" t="s">
        <v>378</v>
      </c>
      <c r="C283" s="181">
        <v>4901</v>
      </c>
    </row>
    <row r="284" ht="15" customHeight="1" spans="1:3">
      <c r="A284" s="179">
        <v>2101102</v>
      </c>
      <c r="B284" s="182" t="s">
        <v>379</v>
      </c>
      <c r="C284" s="181">
        <v>12815</v>
      </c>
    </row>
    <row r="285" ht="15" customHeight="1" spans="1:3">
      <c r="A285" s="179">
        <v>21012</v>
      </c>
      <c r="B285" s="180" t="s">
        <v>380</v>
      </c>
      <c r="C285" s="181">
        <v>2716</v>
      </c>
    </row>
    <row r="286" ht="15" customHeight="1" spans="1:3">
      <c r="A286" s="179">
        <v>2101202</v>
      </c>
      <c r="B286" s="182" t="s">
        <v>381</v>
      </c>
      <c r="C286" s="181">
        <v>2716</v>
      </c>
    </row>
    <row r="287" ht="15" customHeight="1" spans="1:3">
      <c r="A287" s="179">
        <v>21013</v>
      </c>
      <c r="B287" s="180" t="s">
        <v>382</v>
      </c>
      <c r="C287" s="181">
        <v>6605</v>
      </c>
    </row>
    <row r="288" ht="15" customHeight="1" spans="1:3">
      <c r="A288" s="179">
        <v>2101301</v>
      </c>
      <c r="B288" s="182" t="s">
        <v>383</v>
      </c>
      <c r="C288" s="181">
        <v>6566</v>
      </c>
    </row>
    <row r="289" ht="15" customHeight="1" spans="1:3">
      <c r="A289" s="179">
        <v>2101399</v>
      </c>
      <c r="B289" s="182" t="s">
        <v>384</v>
      </c>
      <c r="C289" s="181">
        <v>39</v>
      </c>
    </row>
    <row r="290" ht="15" customHeight="1" spans="1:3">
      <c r="A290" s="179">
        <v>21014</v>
      </c>
      <c r="B290" s="180" t="s">
        <v>385</v>
      </c>
      <c r="C290" s="181">
        <v>825</v>
      </c>
    </row>
    <row r="291" ht="15" customHeight="1" spans="1:3">
      <c r="A291" s="179">
        <v>2101401</v>
      </c>
      <c r="B291" s="182" t="s">
        <v>386</v>
      </c>
      <c r="C291" s="181">
        <v>825</v>
      </c>
    </row>
    <row r="292" ht="15" customHeight="1" spans="1:3">
      <c r="A292" s="179">
        <v>21015</v>
      </c>
      <c r="B292" s="180" t="s">
        <v>387</v>
      </c>
      <c r="C292" s="181">
        <v>1212</v>
      </c>
    </row>
    <row r="293" ht="15" customHeight="1" spans="1:3">
      <c r="A293" s="179">
        <v>2101501</v>
      </c>
      <c r="B293" s="182" t="s">
        <v>131</v>
      </c>
      <c r="C293" s="181">
        <v>700</v>
      </c>
    </row>
    <row r="294" ht="15" customHeight="1" spans="1:3">
      <c r="A294" s="179">
        <v>2101503</v>
      </c>
      <c r="B294" s="182" t="s">
        <v>142</v>
      </c>
      <c r="C294" s="181">
        <v>196</v>
      </c>
    </row>
    <row r="295" ht="15" customHeight="1" spans="1:3">
      <c r="A295" s="179">
        <v>2101505</v>
      </c>
      <c r="B295" s="182" t="s">
        <v>854</v>
      </c>
      <c r="C295" s="181">
        <v>200</v>
      </c>
    </row>
    <row r="296" ht="15" customHeight="1" spans="1:3">
      <c r="A296" s="179">
        <v>2101506</v>
      </c>
      <c r="B296" s="182" t="s">
        <v>855</v>
      </c>
      <c r="C296" s="181">
        <v>48</v>
      </c>
    </row>
    <row r="297" ht="15" customHeight="1" spans="1:3">
      <c r="A297" s="179">
        <v>2101599</v>
      </c>
      <c r="B297" s="182" t="s">
        <v>388</v>
      </c>
      <c r="C297" s="181">
        <v>68</v>
      </c>
    </row>
    <row r="298" ht="15" customHeight="1" spans="1:3">
      <c r="A298" s="179">
        <v>21016</v>
      </c>
      <c r="B298" s="180" t="s">
        <v>389</v>
      </c>
      <c r="C298" s="181">
        <v>156</v>
      </c>
    </row>
    <row r="299" ht="15" customHeight="1" spans="1:3">
      <c r="A299" s="179">
        <v>2101601</v>
      </c>
      <c r="B299" s="182" t="s">
        <v>390</v>
      </c>
      <c r="C299" s="181">
        <v>156</v>
      </c>
    </row>
    <row r="300" ht="15" customHeight="1" spans="1:3">
      <c r="A300" s="179">
        <v>21017</v>
      </c>
      <c r="B300" s="180" t="s">
        <v>394</v>
      </c>
      <c r="C300" s="181">
        <v>303</v>
      </c>
    </row>
    <row r="301" ht="15" customHeight="1" spans="1:3">
      <c r="A301" s="179">
        <v>2101704</v>
      </c>
      <c r="B301" s="182" t="s">
        <v>396</v>
      </c>
      <c r="C301" s="181">
        <v>303</v>
      </c>
    </row>
    <row r="302" ht="15" customHeight="1" spans="1:3">
      <c r="A302" s="179">
        <v>211</v>
      </c>
      <c r="B302" s="180" t="s">
        <v>62</v>
      </c>
      <c r="C302" s="181">
        <v>11734</v>
      </c>
    </row>
    <row r="303" ht="15" customHeight="1" spans="1:3">
      <c r="A303" s="179">
        <v>21101</v>
      </c>
      <c r="B303" s="180" t="s">
        <v>397</v>
      </c>
      <c r="C303" s="181">
        <v>917</v>
      </c>
    </row>
    <row r="304" ht="15" customHeight="1" spans="1:3">
      <c r="A304" s="179">
        <v>2110101</v>
      </c>
      <c r="B304" s="182" t="s">
        <v>131</v>
      </c>
      <c r="C304" s="181">
        <v>636</v>
      </c>
    </row>
    <row r="305" ht="15" customHeight="1" spans="1:3">
      <c r="A305" s="183">
        <v>2110104</v>
      </c>
      <c r="B305" s="184" t="s">
        <v>398</v>
      </c>
      <c r="C305" s="185">
        <v>165</v>
      </c>
    </row>
    <row r="306" ht="15" customHeight="1" spans="1:3">
      <c r="A306" s="186">
        <v>2110199</v>
      </c>
      <c r="B306" s="364" t="s">
        <v>399</v>
      </c>
      <c r="C306" s="188">
        <v>116</v>
      </c>
    </row>
    <row r="307" ht="15" customHeight="1" spans="1:3">
      <c r="A307" s="179">
        <v>21102</v>
      </c>
      <c r="B307" s="180" t="s">
        <v>400</v>
      </c>
      <c r="C307" s="181">
        <v>655</v>
      </c>
    </row>
    <row r="308" ht="15" customHeight="1" spans="1:3">
      <c r="A308" s="179">
        <v>2110299</v>
      </c>
      <c r="B308" s="182" t="s">
        <v>401</v>
      </c>
      <c r="C308" s="181">
        <v>655</v>
      </c>
    </row>
    <row r="309" ht="15" customHeight="1" spans="1:3">
      <c r="A309" s="179">
        <v>21103</v>
      </c>
      <c r="B309" s="180" t="s">
        <v>402</v>
      </c>
      <c r="C309" s="181">
        <v>4612</v>
      </c>
    </row>
    <row r="310" ht="15" customHeight="1" spans="1:3">
      <c r="A310" s="179">
        <v>2110301</v>
      </c>
      <c r="B310" s="182" t="s">
        <v>403</v>
      </c>
      <c r="C310" s="181">
        <v>223</v>
      </c>
    </row>
    <row r="311" ht="15" customHeight="1" spans="1:3">
      <c r="A311" s="179">
        <v>2110302</v>
      </c>
      <c r="B311" s="182" t="s">
        <v>404</v>
      </c>
      <c r="C311" s="181">
        <v>3254</v>
      </c>
    </row>
    <row r="312" ht="15" customHeight="1" spans="1:3">
      <c r="A312" s="179">
        <v>2110304</v>
      </c>
      <c r="B312" s="182" t="s">
        <v>407</v>
      </c>
      <c r="C312" s="181">
        <v>144</v>
      </c>
    </row>
    <row r="313" ht="15" customHeight="1" spans="1:3">
      <c r="A313" s="179">
        <v>2110307</v>
      </c>
      <c r="B313" s="182" t="s">
        <v>408</v>
      </c>
      <c r="C313" s="181">
        <v>991</v>
      </c>
    </row>
    <row r="314" ht="15" customHeight="1" spans="1:3">
      <c r="A314" s="179">
        <v>21104</v>
      </c>
      <c r="B314" s="180" t="s">
        <v>409</v>
      </c>
      <c r="C314" s="181">
        <v>5398</v>
      </c>
    </row>
    <row r="315" ht="15" customHeight="1" spans="1:3">
      <c r="A315" s="179">
        <v>2110401</v>
      </c>
      <c r="B315" s="182" t="s">
        <v>410</v>
      </c>
      <c r="C315" s="181">
        <v>4710</v>
      </c>
    </row>
    <row r="316" ht="15" customHeight="1" spans="1:3">
      <c r="A316" s="179">
        <v>2110402</v>
      </c>
      <c r="B316" s="182" t="s">
        <v>411</v>
      </c>
      <c r="C316" s="181">
        <v>618</v>
      </c>
    </row>
    <row r="317" ht="15" customHeight="1" spans="1:3">
      <c r="A317" s="179">
        <v>2110404</v>
      </c>
      <c r="B317" s="182" t="s">
        <v>856</v>
      </c>
      <c r="C317" s="181">
        <v>16</v>
      </c>
    </row>
    <row r="318" ht="15" customHeight="1" spans="1:3">
      <c r="A318" s="179">
        <v>2110406</v>
      </c>
      <c r="B318" s="182" t="s">
        <v>413</v>
      </c>
      <c r="C318" s="181">
        <v>54</v>
      </c>
    </row>
    <row r="319" ht="15" customHeight="1" spans="1:3">
      <c r="A319" s="179">
        <v>21105</v>
      </c>
      <c r="B319" s="180" t="s">
        <v>857</v>
      </c>
      <c r="C319" s="181">
        <v>152</v>
      </c>
    </row>
    <row r="320" ht="15" customHeight="1" spans="1:3">
      <c r="A320" s="179">
        <v>2110501</v>
      </c>
      <c r="B320" s="182" t="s">
        <v>415</v>
      </c>
      <c r="C320" s="181">
        <v>152</v>
      </c>
    </row>
    <row r="321" ht="15" customHeight="1" spans="1:3">
      <c r="A321" s="179">
        <v>212</v>
      </c>
      <c r="B321" s="180" t="s">
        <v>64</v>
      </c>
      <c r="C321" s="181">
        <v>48361</v>
      </c>
    </row>
    <row r="322" ht="15" customHeight="1" spans="1:3">
      <c r="A322" s="179">
        <v>21201</v>
      </c>
      <c r="B322" s="180" t="s">
        <v>416</v>
      </c>
      <c r="C322" s="181">
        <v>4521</v>
      </c>
    </row>
    <row r="323" ht="15" customHeight="1" spans="1:3">
      <c r="A323" s="179">
        <v>2120101</v>
      </c>
      <c r="B323" s="182" t="s">
        <v>131</v>
      </c>
      <c r="C323" s="181">
        <v>417</v>
      </c>
    </row>
    <row r="324" ht="15" customHeight="1" spans="1:3">
      <c r="A324" s="179">
        <v>2120104</v>
      </c>
      <c r="B324" s="182" t="s">
        <v>418</v>
      </c>
      <c r="C324" s="181">
        <v>2331</v>
      </c>
    </row>
    <row r="325" ht="15" customHeight="1" spans="1:3">
      <c r="A325" s="179">
        <v>2120105</v>
      </c>
      <c r="B325" s="182" t="s">
        <v>419</v>
      </c>
      <c r="C325" s="181">
        <v>179</v>
      </c>
    </row>
    <row r="326" ht="15" customHeight="1" spans="1:3">
      <c r="A326" s="179">
        <v>2120109</v>
      </c>
      <c r="B326" s="182" t="s">
        <v>420</v>
      </c>
      <c r="C326" s="181">
        <v>151</v>
      </c>
    </row>
    <row r="327" ht="15" customHeight="1" spans="1:3">
      <c r="A327" s="179">
        <v>2120199</v>
      </c>
      <c r="B327" s="182" t="s">
        <v>421</v>
      </c>
      <c r="C327" s="181">
        <v>1443</v>
      </c>
    </row>
    <row r="328" ht="15" customHeight="1" spans="1:3">
      <c r="A328" s="179">
        <v>21203</v>
      </c>
      <c r="B328" s="180" t="s">
        <v>422</v>
      </c>
      <c r="C328" s="181">
        <v>27639</v>
      </c>
    </row>
    <row r="329" ht="15" customHeight="1" spans="1:3">
      <c r="A329" s="179">
        <v>2120303</v>
      </c>
      <c r="B329" s="182" t="s">
        <v>423</v>
      </c>
      <c r="C329" s="181">
        <v>26775</v>
      </c>
    </row>
    <row r="330" ht="15" customHeight="1" spans="1:3">
      <c r="A330" s="179">
        <v>2120399</v>
      </c>
      <c r="B330" s="182" t="s">
        <v>424</v>
      </c>
      <c r="C330" s="181">
        <v>864</v>
      </c>
    </row>
    <row r="331" ht="15" customHeight="1" spans="1:3">
      <c r="A331" s="179">
        <v>21205</v>
      </c>
      <c r="B331" s="180" t="s">
        <v>425</v>
      </c>
      <c r="C331" s="181">
        <v>13193</v>
      </c>
    </row>
    <row r="332" ht="15" customHeight="1" spans="1:3">
      <c r="A332" s="179">
        <v>2120501</v>
      </c>
      <c r="B332" s="182" t="s">
        <v>426</v>
      </c>
      <c r="C332" s="181">
        <v>13193</v>
      </c>
    </row>
    <row r="333" ht="15" customHeight="1" spans="1:3">
      <c r="A333" s="179">
        <v>21206</v>
      </c>
      <c r="B333" s="180" t="s">
        <v>427</v>
      </c>
      <c r="C333" s="181">
        <v>1008</v>
      </c>
    </row>
    <row r="334" ht="15" customHeight="1" spans="1:3">
      <c r="A334" s="179">
        <v>2120601</v>
      </c>
      <c r="B334" s="182" t="s">
        <v>428</v>
      </c>
      <c r="C334" s="181">
        <v>1008</v>
      </c>
    </row>
    <row r="335" ht="15" customHeight="1" spans="1:3">
      <c r="A335" s="179">
        <v>21299</v>
      </c>
      <c r="B335" s="180" t="s">
        <v>429</v>
      </c>
      <c r="C335" s="181">
        <v>2000</v>
      </c>
    </row>
    <row r="336" ht="15" customHeight="1" spans="1:3">
      <c r="A336" s="179">
        <v>2129999</v>
      </c>
      <c r="B336" s="182" t="s">
        <v>430</v>
      </c>
      <c r="C336" s="181">
        <v>2000</v>
      </c>
    </row>
    <row r="337" ht="15" customHeight="1" spans="1:3">
      <c r="A337" s="179">
        <v>213</v>
      </c>
      <c r="B337" s="180" t="s">
        <v>66</v>
      </c>
      <c r="C337" s="181">
        <v>162074</v>
      </c>
    </row>
    <row r="338" ht="15" customHeight="1" spans="1:3">
      <c r="A338" s="179">
        <v>21301</v>
      </c>
      <c r="B338" s="180" t="s">
        <v>431</v>
      </c>
      <c r="C338" s="181">
        <v>22260</v>
      </c>
    </row>
    <row r="339" ht="15" customHeight="1" spans="1:3">
      <c r="A339" s="179">
        <v>2130101</v>
      </c>
      <c r="B339" s="182" t="s">
        <v>131</v>
      </c>
      <c r="C339" s="181">
        <v>1417</v>
      </c>
    </row>
    <row r="340" ht="15" customHeight="1" spans="1:3">
      <c r="A340" s="179">
        <v>2130104</v>
      </c>
      <c r="B340" s="182" t="s">
        <v>135</v>
      </c>
      <c r="C340" s="181">
        <v>2740</v>
      </c>
    </row>
    <row r="341" ht="15" customHeight="1" spans="1:3">
      <c r="A341" s="179">
        <v>2130106</v>
      </c>
      <c r="B341" s="182" t="s">
        <v>432</v>
      </c>
      <c r="C341" s="181">
        <v>428</v>
      </c>
    </row>
    <row r="342" ht="15" customHeight="1" spans="1:3">
      <c r="A342" s="179">
        <v>2130108</v>
      </c>
      <c r="B342" s="182" t="s">
        <v>433</v>
      </c>
      <c r="C342" s="181">
        <v>865</v>
      </c>
    </row>
    <row r="343" ht="15" customHeight="1" spans="1:3">
      <c r="A343" s="179">
        <v>2130109</v>
      </c>
      <c r="B343" s="182" t="s">
        <v>434</v>
      </c>
      <c r="C343" s="181">
        <v>25</v>
      </c>
    </row>
    <row r="344" ht="15" customHeight="1" spans="1:3">
      <c r="A344" s="179">
        <v>2130110</v>
      </c>
      <c r="B344" s="182" t="s">
        <v>435</v>
      </c>
      <c r="C344" s="181">
        <v>7</v>
      </c>
    </row>
    <row r="345" ht="15" customHeight="1" spans="1:3">
      <c r="A345" s="179">
        <v>2130111</v>
      </c>
      <c r="B345" s="182" t="s">
        <v>436</v>
      </c>
      <c r="C345" s="181">
        <v>48</v>
      </c>
    </row>
    <row r="346" ht="15" customHeight="1" spans="1:3">
      <c r="A346" s="179">
        <v>2130119</v>
      </c>
      <c r="B346" s="182" t="s">
        <v>437</v>
      </c>
      <c r="C346" s="181">
        <v>197</v>
      </c>
    </row>
    <row r="347" ht="15" customHeight="1" spans="1:3">
      <c r="A347" s="179">
        <v>2130120</v>
      </c>
      <c r="B347" s="182" t="s">
        <v>439</v>
      </c>
      <c r="C347" s="181">
        <v>8952</v>
      </c>
    </row>
    <row r="348" ht="15" customHeight="1" spans="1:3">
      <c r="A348" s="183">
        <v>2130122</v>
      </c>
      <c r="B348" s="184" t="s">
        <v>440</v>
      </c>
      <c r="C348" s="185">
        <v>3489</v>
      </c>
    </row>
    <row r="349" ht="15" customHeight="1" spans="1:3">
      <c r="A349" s="186">
        <v>2130124</v>
      </c>
      <c r="B349" s="364" t="s">
        <v>441</v>
      </c>
      <c r="C349" s="188">
        <v>874</v>
      </c>
    </row>
    <row r="350" ht="15" customHeight="1" spans="1:3">
      <c r="A350" s="179">
        <v>2130125</v>
      </c>
      <c r="B350" s="182" t="s">
        <v>443</v>
      </c>
      <c r="C350" s="181">
        <v>152</v>
      </c>
    </row>
    <row r="351" ht="15" customHeight="1" spans="1:3">
      <c r="A351" s="179">
        <v>2130126</v>
      </c>
      <c r="B351" s="182" t="s">
        <v>444</v>
      </c>
      <c r="C351" s="181">
        <v>45</v>
      </c>
    </row>
    <row r="352" ht="15" customHeight="1" spans="1:3">
      <c r="A352" s="179">
        <v>2130135</v>
      </c>
      <c r="B352" s="182" t="s">
        <v>858</v>
      </c>
      <c r="C352" s="181">
        <v>511</v>
      </c>
    </row>
    <row r="353" ht="15" customHeight="1" spans="1:3">
      <c r="A353" s="179">
        <v>2130142</v>
      </c>
      <c r="B353" s="182" t="s">
        <v>859</v>
      </c>
      <c r="C353" s="181">
        <v>9</v>
      </c>
    </row>
    <row r="354" ht="15" customHeight="1" spans="1:3">
      <c r="A354" s="179">
        <v>2130148</v>
      </c>
      <c r="B354" s="182" t="s">
        <v>447</v>
      </c>
      <c r="C354" s="181">
        <v>166</v>
      </c>
    </row>
    <row r="355" ht="15" customHeight="1" spans="1:3">
      <c r="A355" s="179">
        <v>2130152</v>
      </c>
      <c r="B355" s="182" t="s">
        <v>448</v>
      </c>
      <c r="C355" s="181">
        <v>24</v>
      </c>
    </row>
    <row r="356" ht="15" customHeight="1" spans="1:3">
      <c r="A356" s="179">
        <v>2130153</v>
      </c>
      <c r="B356" s="182" t="s">
        <v>860</v>
      </c>
      <c r="C356" s="181">
        <v>1628</v>
      </c>
    </row>
    <row r="357" ht="15" customHeight="1" spans="1:3">
      <c r="A357" s="179">
        <v>2130199</v>
      </c>
      <c r="B357" s="182" t="s">
        <v>450</v>
      </c>
      <c r="C357" s="181">
        <v>683</v>
      </c>
    </row>
    <row r="358" ht="15" customHeight="1" spans="1:3">
      <c r="A358" s="179">
        <v>21302</v>
      </c>
      <c r="B358" s="180" t="s">
        <v>451</v>
      </c>
      <c r="C358" s="181">
        <v>14299</v>
      </c>
    </row>
    <row r="359" ht="15" customHeight="1" spans="1:3">
      <c r="A359" s="179">
        <v>2130201</v>
      </c>
      <c r="B359" s="182" t="s">
        <v>131</v>
      </c>
      <c r="C359" s="181">
        <v>463</v>
      </c>
    </row>
    <row r="360" ht="15" customHeight="1" spans="1:3">
      <c r="A360" s="179">
        <v>2130204</v>
      </c>
      <c r="B360" s="182" t="s">
        <v>452</v>
      </c>
      <c r="C360" s="181">
        <v>1636</v>
      </c>
    </row>
    <row r="361" ht="15" customHeight="1" spans="1:3">
      <c r="A361" s="179">
        <v>2130205</v>
      </c>
      <c r="B361" s="182" t="s">
        <v>453</v>
      </c>
      <c r="C361" s="181">
        <v>7211</v>
      </c>
    </row>
    <row r="362" ht="15" customHeight="1" spans="1:3">
      <c r="A362" s="179">
        <v>2130207</v>
      </c>
      <c r="B362" s="182" t="s">
        <v>454</v>
      </c>
      <c r="C362" s="181">
        <v>273</v>
      </c>
    </row>
    <row r="363" ht="15" customHeight="1" spans="1:3">
      <c r="A363" s="179">
        <v>2130209</v>
      </c>
      <c r="B363" s="182" t="s">
        <v>455</v>
      </c>
      <c r="C363" s="181">
        <v>12</v>
      </c>
    </row>
    <row r="364" ht="15" customHeight="1" spans="1:3">
      <c r="A364" s="179">
        <v>2130211</v>
      </c>
      <c r="B364" s="182" t="s">
        <v>457</v>
      </c>
      <c r="C364" s="181">
        <v>19</v>
      </c>
    </row>
    <row r="365" ht="15" customHeight="1" spans="1:3">
      <c r="A365" s="179">
        <v>2130234</v>
      </c>
      <c r="B365" s="182" t="s">
        <v>458</v>
      </c>
      <c r="C365" s="181">
        <v>456</v>
      </c>
    </row>
    <row r="366" ht="15" customHeight="1" spans="1:3">
      <c r="A366" s="179">
        <v>2130237</v>
      </c>
      <c r="B366" s="182" t="s">
        <v>459</v>
      </c>
      <c r="C366" s="181">
        <v>94</v>
      </c>
    </row>
    <row r="367" ht="15" customHeight="1" spans="1:3">
      <c r="A367" s="179">
        <v>2130238</v>
      </c>
      <c r="B367" s="182" t="s">
        <v>461</v>
      </c>
      <c r="C367" s="181">
        <v>4129</v>
      </c>
    </row>
    <row r="368" ht="15" customHeight="1" spans="1:3">
      <c r="A368" s="179">
        <v>2130299</v>
      </c>
      <c r="B368" s="182" t="s">
        <v>462</v>
      </c>
      <c r="C368" s="181">
        <v>6</v>
      </c>
    </row>
    <row r="369" ht="15" customHeight="1" spans="1:3">
      <c r="A369" s="179">
        <v>21303</v>
      </c>
      <c r="B369" s="180" t="s">
        <v>463</v>
      </c>
      <c r="C369" s="181">
        <v>76656</v>
      </c>
    </row>
    <row r="370" ht="15" customHeight="1" spans="1:3">
      <c r="A370" s="179">
        <v>2130301</v>
      </c>
      <c r="B370" s="182" t="s">
        <v>131</v>
      </c>
      <c r="C370" s="181">
        <v>784</v>
      </c>
    </row>
    <row r="371" ht="15" customHeight="1" spans="1:3">
      <c r="A371" s="179">
        <v>2130305</v>
      </c>
      <c r="B371" s="182" t="s">
        <v>465</v>
      </c>
      <c r="C371" s="181">
        <v>68514</v>
      </c>
    </row>
    <row r="372" ht="15" customHeight="1" spans="1:3">
      <c r="A372" s="179">
        <v>2130306</v>
      </c>
      <c r="B372" s="182" t="s">
        <v>466</v>
      </c>
      <c r="C372" s="181">
        <v>2165</v>
      </c>
    </row>
    <row r="373" ht="15" customHeight="1" spans="1:3">
      <c r="A373" s="179">
        <v>2130310</v>
      </c>
      <c r="B373" s="182" t="s">
        <v>467</v>
      </c>
      <c r="C373" s="181">
        <v>5</v>
      </c>
    </row>
    <row r="374" ht="15" customHeight="1" spans="1:3">
      <c r="A374" s="179">
        <v>2130311</v>
      </c>
      <c r="B374" s="182" t="s">
        <v>468</v>
      </c>
      <c r="C374" s="181">
        <v>251</v>
      </c>
    </row>
    <row r="375" ht="15" customHeight="1" spans="1:3">
      <c r="A375" s="179">
        <v>2130312</v>
      </c>
      <c r="B375" s="182" t="s">
        <v>469</v>
      </c>
      <c r="C375" s="181">
        <v>202</v>
      </c>
    </row>
    <row r="376" ht="15" customHeight="1" spans="1:3">
      <c r="A376" s="179">
        <v>2130313</v>
      </c>
      <c r="B376" s="182" t="s">
        <v>470</v>
      </c>
      <c r="C376" s="181">
        <v>45</v>
      </c>
    </row>
    <row r="377" ht="15" customHeight="1" spans="1:3">
      <c r="A377" s="179">
        <v>2130314</v>
      </c>
      <c r="B377" s="182" t="s">
        <v>471</v>
      </c>
      <c r="C377" s="181">
        <v>120</v>
      </c>
    </row>
    <row r="378" ht="15" customHeight="1" spans="1:3">
      <c r="A378" s="179">
        <v>2130315</v>
      </c>
      <c r="B378" s="182" t="s">
        <v>472</v>
      </c>
      <c r="C378" s="181">
        <v>260</v>
      </c>
    </row>
    <row r="379" ht="15" customHeight="1" spans="1:3">
      <c r="A379" s="179">
        <v>2130316</v>
      </c>
      <c r="B379" s="182" t="s">
        <v>473</v>
      </c>
      <c r="C379" s="181">
        <v>27</v>
      </c>
    </row>
    <row r="380" ht="15" customHeight="1" spans="1:3">
      <c r="A380" s="179">
        <v>2130321</v>
      </c>
      <c r="B380" s="182" t="s">
        <v>475</v>
      </c>
      <c r="C380" s="181">
        <v>2981</v>
      </c>
    </row>
    <row r="381" ht="15" customHeight="1" spans="1:3">
      <c r="A381" s="179">
        <v>2130335</v>
      </c>
      <c r="B381" s="182" t="s">
        <v>478</v>
      </c>
      <c r="C381" s="181">
        <v>304</v>
      </c>
    </row>
    <row r="382" ht="15" customHeight="1" spans="1:3">
      <c r="A382" s="179">
        <v>2130399</v>
      </c>
      <c r="B382" s="182" t="s">
        <v>479</v>
      </c>
      <c r="C382" s="181">
        <v>998</v>
      </c>
    </row>
    <row r="383" ht="15" customHeight="1" spans="1:3">
      <c r="A383" s="179">
        <v>21305</v>
      </c>
      <c r="B383" s="180" t="s">
        <v>480</v>
      </c>
      <c r="C383" s="181">
        <v>23519</v>
      </c>
    </row>
    <row r="384" ht="15" customHeight="1" spans="1:3">
      <c r="A384" s="179">
        <v>2130504</v>
      </c>
      <c r="B384" s="182" t="s">
        <v>481</v>
      </c>
      <c r="C384" s="181">
        <v>4160</v>
      </c>
    </row>
    <row r="385" ht="15" customHeight="1" spans="1:3">
      <c r="A385" s="179">
        <v>2130505</v>
      </c>
      <c r="B385" s="182" t="s">
        <v>482</v>
      </c>
      <c r="C385" s="181">
        <v>17234</v>
      </c>
    </row>
    <row r="386" ht="15" customHeight="1" spans="1:3">
      <c r="A386" s="179">
        <v>2130599</v>
      </c>
      <c r="B386" s="182" t="s">
        <v>486</v>
      </c>
      <c r="C386" s="181">
        <v>2125</v>
      </c>
    </row>
    <row r="387" ht="15" customHeight="1" spans="1:3">
      <c r="A387" s="179">
        <v>21307</v>
      </c>
      <c r="B387" s="180" t="s">
        <v>487</v>
      </c>
      <c r="C387" s="181">
        <v>20882</v>
      </c>
    </row>
    <row r="388" ht="15" customHeight="1" spans="1:3">
      <c r="A388" s="179">
        <v>2130701</v>
      </c>
      <c r="B388" s="182" t="s">
        <v>488</v>
      </c>
      <c r="C388" s="181">
        <v>2580</v>
      </c>
    </row>
    <row r="389" ht="15" customHeight="1" spans="1:3">
      <c r="A389" s="179">
        <v>2130705</v>
      </c>
      <c r="B389" s="182" t="s">
        <v>489</v>
      </c>
      <c r="C389" s="181">
        <v>8905</v>
      </c>
    </row>
    <row r="390" ht="15" customHeight="1" spans="1:3">
      <c r="A390" s="179">
        <v>2130707</v>
      </c>
      <c r="B390" s="182" t="s">
        <v>492</v>
      </c>
      <c r="C390" s="181">
        <v>9382</v>
      </c>
    </row>
    <row r="391" ht="15" customHeight="1" spans="1:3">
      <c r="A391" s="183">
        <v>2130799</v>
      </c>
      <c r="B391" s="184" t="s">
        <v>493</v>
      </c>
      <c r="C391" s="185">
        <v>15</v>
      </c>
    </row>
    <row r="392" ht="15.4" customHeight="1" spans="1:3">
      <c r="A392" s="186">
        <v>21308</v>
      </c>
      <c r="B392" s="187" t="s">
        <v>494</v>
      </c>
      <c r="C392" s="188">
        <v>4458</v>
      </c>
    </row>
    <row r="393" ht="15.4" customHeight="1" spans="1:3">
      <c r="A393" s="179">
        <v>2130803</v>
      </c>
      <c r="B393" s="182" t="s">
        <v>495</v>
      </c>
      <c r="C393" s="181">
        <v>2696</v>
      </c>
    </row>
    <row r="394" ht="15.4" customHeight="1" spans="1:3">
      <c r="A394" s="179">
        <v>2130804</v>
      </c>
      <c r="B394" s="182" t="s">
        <v>496</v>
      </c>
      <c r="C394" s="181">
        <v>1762</v>
      </c>
    </row>
    <row r="395" ht="15.4" customHeight="1" spans="1:3">
      <c r="A395" s="179">
        <v>214</v>
      </c>
      <c r="B395" s="180" t="s">
        <v>68</v>
      </c>
      <c r="C395" s="181">
        <v>32558</v>
      </c>
    </row>
    <row r="396" ht="15.4" customHeight="1" spans="1:3">
      <c r="A396" s="179">
        <v>21401</v>
      </c>
      <c r="B396" s="180" t="s">
        <v>497</v>
      </c>
      <c r="C396" s="181">
        <v>31470</v>
      </c>
    </row>
    <row r="397" ht="15.4" customHeight="1" spans="1:3">
      <c r="A397" s="179">
        <v>2140101</v>
      </c>
      <c r="B397" s="182" t="s">
        <v>131</v>
      </c>
      <c r="C397" s="181">
        <v>274</v>
      </c>
    </row>
    <row r="398" ht="15.4" customHeight="1" spans="1:3">
      <c r="A398" s="179">
        <v>2140104</v>
      </c>
      <c r="B398" s="182" t="s">
        <v>498</v>
      </c>
      <c r="C398" s="181">
        <v>20376</v>
      </c>
    </row>
    <row r="399" ht="15.4" customHeight="1" spans="1:3">
      <c r="A399" s="179">
        <v>2140106</v>
      </c>
      <c r="B399" s="182" t="s">
        <v>499</v>
      </c>
      <c r="C399" s="181">
        <v>6654</v>
      </c>
    </row>
    <row r="400" ht="15.4" customHeight="1" spans="1:3">
      <c r="A400" s="179">
        <v>2140112</v>
      </c>
      <c r="B400" s="182" t="s">
        <v>500</v>
      </c>
      <c r="C400" s="181">
        <v>1639</v>
      </c>
    </row>
    <row r="401" ht="15.4" customHeight="1" spans="1:3">
      <c r="A401" s="179">
        <v>2140123</v>
      </c>
      <c r="B401" s="182" t="s">
        <v>501</v>
      </c>
      <c r="C401" s="181">
        <v>25</v>
      </c>
    </row>
    <row r="402" ht="15.4" customHeight="1" spans="1:3">
      <c r="A402" s="179">
        <v>2140128</v>
      </c>
      <c r="B402" s="182" t="s">
        <v>502</v>
      </c>
      <c r="C402" s="181">
        <v>27</v>
      </c>
    </row>
    <row r="403" ht="15.4" customHeight="1" spans="1:3">
      <c r="A403" s="179">
        <v>2140131</v>
      </c>
      <c r="B403" s="182" t="s">
        <v>503</v>
      </c>
      <c r="C403" s="181">
        <v>143</v>
      </c>
    </row>
    <row r="404" ht="15.4" customHeight="1" spans="1:3">
      <c r="A404" s="179">
        <v>2140136</v>
      </c>
      <c r="B404" s="182" t="s">
        <v>504</v>
      </c>
      <c r="C404" s="181">
        <v>1157</v>
      </c>
    </row>
    <row r="405" ht="15.4" customHeight="1" spans="1:3">
      <c r="A405" s="179">
        <v>2140199</v>
      </c>
      <c r="B405" s="182" t="s">
        <v>505</v>
      </c>
      <c r="C405" s="181">
        <v>1175</v>
      </c>
    </row>
    <row r="406" ht="15.4" customHeight="1" spans="1:3">
      <c r="A406" s="179">
        <v>21499</v>
      </c>
      <c r="B406" s="180" t="s">
        <v>506</v>
      </c>
      <c r="C406" s="181">
        <v>1088</v>
      </c>
    </row>
    <row r="407" ht="15.4" customHeight="1" spans="1:3">
      <c r="A407" s="179">
        <v>2149901</v>
      </c>
      <c r="B407" s="182" t="s">
        <v>507</v>
      </c>
      <c r="C407" s="181">
        <v>993</v>
      </c>
    </row>
    <row r="408" ht="15.4" customHeight="1" spans="1:3">
      <c r="A408" s="179">
        <v>2149999</v>
      </c>
      <c r="B408" s="182" t="s">
        <v>508</v>
      </c>
      <c r="C408" s="181">
        <v>95</v>
      </c>
    </row>
    <row r="409" ht="15.4" customHeight="1" spans="1:3">
      <c r="A409" s="179">
        <v>215</v>
      </c>
      <c r="B409" s="180" t="s">
        <v>509</v>
      </c>
      <c r="C409" s="181">
        <v>2221</v>
      </c>
    </row>
    <row r="410" ht="15.4" customHeight="1" spans="1:3">
      <c r="A410" s="179">
        <v>21505</v>
      </c>
      <c r="B410" s="180" t="s">
        <v>510</v>
      </c>
      <c r="C410" s="181">
        <v>1656</v>
      </c>
    </row>
    <row r="411" ht="15.4" customHeight="1" spans="1:3">
      <c r="A411" s="179">
        <v>2150501</v>
      </c>
      <c r="B411" s="182" t="s">
        <v>131</v>
      </c>
      <c r="C411" s="181">
        <v>302</v>
      </c>
    </row>
    <row r="412" ht="15.4" customHeight="1" spans="1:3">
      <c r="A412" s="179">
        <v>2150502</v>
      </c>
      <c r="B412" s="182" t="s">
        <v>141</v>
      </c>
      <c r="C412" s="181">
        <v>39</v>
      </c>
    </row>
    <row r="413" ht="15.4" customHeight="1" spans="1:3">
      <c r="A413" s="179">
        <v>2150517</v>
      </c>
      <c r="B413" s="182" t="s">
        <v>511</v>
      </c>
      <c r="C413" s="181">
        <v>1000</v>
      </c>
    </row>
    <row r="414" ht="15.4" customHeight="1" spans="1:3">
      <c r="A414" s="179">
        <v>2150550</v>
      </c>
      <c r="B414" s="182" t="s">
        <v>135</v>
      </c>
      <c r="C414" s="181">
        <v>304</v>
      </c>
    </row>
    <row r="415" ht="15.4" customHeight="1" spans="1:3">
      <c r="A415" s="179">
        <v>2150599</v>
      </c>
      <c r="B415" s="182" t="s">
        <v>512</v>
      </c>
      <c r="C415" s="181">
        <v>11</v>
      </c>
    </row>
    <row r="416" ht="15.4" customHeight="1" spans="1:3">
      <c r="A416" s="179">
        <v>21507</v>
      </c>
      <c r="B416" s="180" t="s">
        <v>513</v>
      </c>
      <c r="C416" s="181">
        <v>365</v>
      </c>
    </row>
    <row r="417" ht="15.4" customHeight="1" spans="1:3">
      <c r="A417" s="179">
        <v>2150701</v>
      </c>
      <c r="B417" s="182" t="s">
        <v>131</v>
      </c>
      <c r="C417" s="181">
        <v>249</v>
      </c>
    </row>
    <row r="418" ht="15.4" customHeight="1" spans="1:3">
      <c r="A418" s="179">
        <v>2150702</v>
      </c>
      <c r="B418" s="182" t="s">
        <v>141</v>
      </c>
      <c r="C418" s="181">
        <v>32</v>
      </c>
    </row>
    <row r="419" ht="15.4" customHeight="1" spans="1:3">
      <c r="A419" s="179">
        <v>2150799</v>
      </c>
      <c r="B419" s="182" t="s">
        <v>514</v>
      </c>
      <c r="C419" s="181">
        <v>84</v>
      </c>
    </row>
    <row r="420" ht="15.4" customHeight="1" spans="1:3">
      <c r="A420" s="179">
        <v>21508</v>
      </c>
      <c r="B420" s="180" t="s">
        <v>515</v>
      </c>
      <c r="C420" s="181">
        <v>200</v>
      </c>
    </row>
    <row r="421" ht="15.4" customHeight="1" spans="1:3">
      <c r="A421" s="179">
        <v>2150805</v>
      </c>
      <c r="B421" s="182" t="s">
        <v>516</v>
      </c>
      <c r="C421" s="181">
        <v>200</v>
      </c>
    </row>
    <row r="422" ht="15.4" customHeight="1" spans="1:3">
      <c r="A422" s="179">
        <v>216</v>
      </c>
      <c r="B422" s="180" t="s">
        <v>72</v>
      </c>
      <c r="C422" s="181">
        <v>1344</v>
      </c>
    </row>
    <row r="423" ht="15.4" customHeight="1" spans="1:3">
      <c r="A423" s="179">
        <v>21602</v>
      </c>
      <c r="B423" s="180" t="s">
        <v>518</v>
      </c>
      <c r="C423" s="181">
        <v>1169</v>
      </c>
    </row>
    <row r="424" ht="15.4" customHeight="1" spans="1:3">
      <c r="A424" s="179">
        <v>2160201</v>
      </c>
      <c r="B424" s="182" t="s">
        <v>131</v>
      </c>
      <c r="C424" s="181">
        <v>307</v>
      </c>
    </row>
    <row r="425" ht="15.4" customHeight="1" spans="1:3">
      <c r="A425" s="179">
        <v>2160299</v>
      </c>
      <c r="B425" s="182" t="s">
        <v>519</v>
      </c>
      <c r="C425" s="181">
        <v>862</v>
      </c>
    </row>
    <row r="426" ht="15.4" customHeight="1" spans="1:3">
      <c r="A426" s="179">
        <v>21606</v>
      </c>
      <c r="B426" s="180" t="s">
        <v>520</v>
      </c>
      <c r="C426" s="181">
        <v>175</v>
      </c>
    </row>
    <row r="427" ht="15.4" customHeight="1" spans="1:3">
      <c r="A427" s="179">
        <v>2160699</v>
      </c>
      <c r="B427" s="182" t="s">
        <v>521</v>
      </c>
      <c r="C427" s="181">
        <v>175</v>
      </c>
    </row>
    <row r="428" ht="15.4" customHeight="1" spans="1:3">
      <c r="A428" s="179">
        <v>220</v>
      </c>
      <c r="B428" s="180" t="s">
        <v>75</v>
      </c>
      <c r="C428" s="181">
        <v>6828</v>
      </c>
    </row>
    <row r="429" ht="15.4" customHeight="1" spans="1:3">
      <c r="A429" s="179">
        <v>22001</v>
      </c>
      <c r="B429" s="180" t="s">
        <v>531</v>
      </c>
      <c r="C429" s="181">
        <v>6643</v>
      </c>
    </row>
    <row r="430" ht="15.4" customHeight="1" spans="1:3">
      <c r="A430" s="179">
        <v>2200101</v>
      </c>
      <c r="B430" s="182" t="s">
        <v>131</v>
      </c>
      <c r="C430" s="181">
        <v>369</v>
      </c>
    </row>
    <row r="431" ht="15.4" customHeight="1" spans="1:3">
      <c r="A431" s="179">
        <v>2200106</v>
      </c>
      <c r="B431" s="182" t="s">
        <v>532</v>
      </c>
      <c r="C431" s="181">
        <v>2537</v>
      </c>
    </row>
    <row r="432" ht="15.4" customHeight="1" spans="1:3">
      <c r="A432" s="179">
        <v>2200150</v>
      </c>
      <c r="B432" s="182" t="s">
        <v>135</v>
      </c>
      <c r="C432" s="181">
        <v>3129</v>
      </c>
    </row>
    <row r="433" ht="15.4" customHeight="1" spans="1:3">
      <c r="A433" s="183">
        <v>2200199</v>
      </c>
      <c r="B433" s="184" t="s">
        <v>533</v>
      </c>
      <c r="C433" s="185">
        <v>608</v>
      </c>
    </row>
    <row r="434" ht="15" customHeight="1" spans="1:3">
      <c r="A434" s="186">
        <v>22005</v>
      </c>
      <c r="B434" s="187" t="s">
        <v>534</v>
      </c>
      <c r="C434" s="188">
        <v>185</v>
      </c>
    </row>
    <row r="435" ht="15" customHeight="1" spans="1:3">
      <c r="A435" s="179">
        <v>2200504</v>
      </c>
      <c r="B435" s="182" t="s">
        <v>535</v>
      </c>
      <c r="C435" s="181">
        <v>96</v>
      </c>
    </row>
    <row r="436" ht="15" customHeight="1" spans="1:3">
      <c r="A436" s="179">
        <v>2200599</v>
      </c>
      <c r="B436" s="182" t="s">
        <v>861</v>
      </c>
      <c r="C436" s="181">
        <v>89</v>
      </c>
    </row>
    <row r="437" ht="15" customHeight="1" spans="1:3">
      <c r="A437" s="179">
        <v>221</v>
      </c>
      <c r="B437" s="180" t="s">
        <v>77</v>
      </c>
      <c r="C437" s="181">
        <v>39396</v>
      </c>
    </row>
    <row r="438" ht="15" customHeight="1" spans="1:3">
      <c r="A438" s="179">
        <v>22101</v>
      </c>
      <c r="B438" s="180" t="s">
        <v>538</v>
      </c>
      <c r="C438" s="181">
        <v>20607</v>
      </c>
    </row>
    <row r="439" ht="15" customHeight="1" spans="1:3">
      <c r="A439" s="179">
        <v>2210105</v>
      </c>
      <c r="B439" s="182" t="s">
        <v>541</v>
      </c>
      <c r="C439" s="181">
        <v>114</v>
      </c>
    </row>
    <row r="440" ht="15" customHeight="1" spans="1:3">
      <c r="A440" s="179">
        <v>2210108</v>
      </c>
      <c r="B440" s="182" t="s">
        <v>544</v>
      </c>
      <c r="C440" s="181">
        <v>20493</v>
      </c>
    </row>
    <row r="441" ht="15" customHeight="1" spans="1:3">
      <c r="A441" s="179">
        <v>22102</v>
      </c>
      <c r="B441" s="180" t="s">
        <v>547</v>
      </c>
      <c r="C441" s="181">
        <v>18789</v>
      </c>
    </row>
    <row r="442" ht="15" customHeight="1" spans="1:3">
      <c r="A442" s="179">
        <v>2210201</v>
      </c>
      <c r="B442" s="182" t="s">
        <v>548</v>
      </c>
      <c r="C442" s="181">
        <v>18789</v>
      </c>
    </row>
    <row r="443" ht="15" customHeight="1" spans="1:3">
      <c r="A443" s="179">
        <v>224</v>
      </c>
      <c r="B443" s="180" t="s">
        <v>81</v>
      </c>
      <c r="C443" s="181">
        <v>6899</v>
      </c>
    </row>
    <row r="444" ht="15" customHeight="1" spans="1:3">
      <c r="A444" s="179">
        <v>22401</v>
      </c>
      <c r="B444" s="180" t="s">
        <v>551</v>
      </c>
      <c r="C444" s="181">
        <v>1711</v>
      </c>
    </row>
    <row r="445" ht="15" customHeight="1" spans="1:3">
      <c r="A445" s="179">
        <v>2240101</v>
      </c>
      <c r="B445" s="182" t="s">
        <v>131</v>
      </c>
      <c r="C445" s="181">
        <v>719</v>
      </c>
    </row>
    <row r="446" ht="15" customHeight="1" spans="1:3">
      <c r="A446" s="179">
        <v>2240106</v>
      </c>
      <c r="B446" s="182" t="s">
        <v>862</v>
      </c>
      <c r="C446" s="181">
        <v>10</v>
      </c>
    </row>
    <row r="447" ht="15" customHeight="1" spans="1:3">
      <c r="A447" s="179">
        <v>2240108</v>
      </c>
      <c r="B447" s="182" t="s">
        <v>552</v>
      </c>
      <c r="C447" s="181">
        <v>263</v>
      </c>
    </row>
    <row r="448" ht="15" customHeight="1" spans="1:3">
      <c r="A448" s="179">
        <v>2240150</v>
      </c>
      <c r="B448" s="182" t="s">
        <v>135</v>
      </c>
      <c r="C448" s="181">
        <v>507</v>
      </c>
    </row>
    <row r="449" ht="15" customHeight="1" spans="1:3">
      <c r="A449" s="179">
        <v>2240199</v>
      </c>
      <c r="B449" s="182" t="s">
        <v>553</v>
      </c>
      <c r="C449" s="181">
        <v>212</v>
      </c>
    </row>
    <row r="450" ht="15" customHeight="1" spans="1:3">
      <c r="A450" s="179">
        <v>22402</v>
      </c>
      <c r="B450" s="180" t="s">
        <v>554</v>
      </c>
      <c r="C450" s="181">
        <v>938</v>
      </c>
    </row>
    <row r="451" ht="15" customHeight="1" spans="1:3">
      <c r="A451" s="179">
        <v>2240201</v>
      </c>
      <c r="B451" s="182" t="s">
        <v>131</v>
      </c>
      <c r="C451" s="181">
        <v>784</v>
      </c>
    </row>
    <row r="452" ht="15" customHeight="1" spans="1:3">
      <c r="A452" s="179">
        <v>2240202</v>
      </c>
      <c r="B452" s="182" t="s">
        <v>141</v>
      </c>
      <c r="C452" s="181">
        <v>21</v>
      </c>
    </row>
    <row r="453" ht="15" customHeight="1" spans="1:3">
      <c r="A453" s="179">
        <v>2240204</v>
      </c>
      <c r="B453" s="182" t="s">
        <v>555</v>
      </c>
      <c r="C453" s="181">
        <v>25</v>
      </c>
    </row>
    <row r="454" ht="15" customHeight="1" spans="1:3">
      <c r="A454" s="179">
        <v>2240299</v>
      </c>
      <c r="B454" s="182" t="s">
        <v>556</v>
      </c>
      <c r="C454" s="181">
        <v>108</v>
      </c>
    </row>
    <row r="455" ht="15" customHeight="1" spans="1:3">
      <c r="A455" s="179">
        <v>22406</v>
      </c>
      <c r="B455" s="180" t="s">
        <v>557</v>
      </c>
      <c r="C455" s="181">
        <v>3607</v>
      </c>
    </row>
    <row r="456" ht="15" customHeight="1" spans="1:3">
      <c r="A456" s="179">
        <v>2240601</v>
      </c>
      <c r="B456" s="182" t="s">
        <v>558</v>
      </c>
      <c r="C456" s="181">
        <v>3601</v>
      </c>
    </row>
    <row r="457" ht="15" customHeight="1" spans="1:3">
      <c r="A457" s="179">
        <v>2240699</v>
      </c>
      <c r="B457" s="182" t="s">
        <v>863</v>
      </c>
      <c r="C457" s="181">
        <v>6</v>
      </c>
    </row>
    <row r="458" ht="15" customHeight="1" spans="1:3">
      <c r="A458" s="179">
        <v>22407</v>
      </c>
      <c r="B458" s="180" t="s">
        <v>563</v>
      </c>
      <c r="C458" s="181">
        <v>643</v>
      </c>
    </row>
    <row r="459" ht="15" customHeight="1" spans="1:3">
      <c r="A459" s="179">
        <v>2240703</v>
      </c>
      <c r="B459" s="182" t="s">
        <v>564</v>
      </c>
      <c r="C459" s="181">
        <v>577</v>
      </c>
    </row>
    <row r="460" ht="15" customHeight="1" spans="1:3">
      <c r="A460" s="179">
        <v>2240799</v>
      </c>
      <c r="B460" s="182" t="s">
        <v>562</v>
      </c>
      <c r="C460" s="181">
        <v>66</v>
      </c>
    </row>
    <row r="461" ht="15" customHeight="1" spans="1:3">
      <c r="A461" s="179">
        <v>227</v>
      </c>
      <c r="B461" s="180" t="s">
        <v>842</v>
      </c>
      <c r="C461" s="181">
        <v>11000</v>
      </c>
    </row>
    <row r="462" ht="15" customHeight="1" spans="1:3">
      <c r="A462" s="179">
        <v>229</v>
      </c>
      <c r="B462" s="180" t="s">
        <v>83</v>
      </c>
      <c r="C462" s="181">
        <v>9908</v>
      </c>
    </row>
    <row r="463" ht="15" customHeight="1" spans="1:3">
      <c r="A463" s="179">
        <v>22999</v>
      </c>
      <c r="B463" s="180" t="s">
        <v>565</v>
      </c>
      <c r="C463" s="181">
        <v>9908</v>
      </c>
    </row>
    <row r="464" ht="15" customHeight="1" spans="1:3">
      <c r="A464" s="179">
        <v>2299999</v>
      </c>
      <c r="B464" s="182" t="s">
        <v>566</v>
      </c>
      <c r="C464" s="181">
        <v>9908</v>
      </c>
    </row>
    <row r="465" ht="15" customHeight="1" spans="1:3">
      <c r="A465" s="179">
        <v>232</v>
      </c>
      <c r="B465" s="180" t="s">
        <v>85</v>
      </c>
      <c r="C465" s="181">
        <v>12943</v>
      </c>
    </row>
    <row r="466" ht="15" customHeight="1" spans="1:3">
      <c r="A466" s="179">
        <v>23203</v>
      </c>
      <c r="B466" s="180" t="s">
        <v>567</v>
      </c>
      <c r="C466" s="181">
        <v>12943</v>
      </c>
    </row>
    <row r="467" ht="15" customHeight="1" spans="1:3">
      <c r="A467" s="179">
        <v>2320301</v>
      </c>
      <c r="B467" s="182" t="s">
        <v>569</v>
      </c>
      <c r="C467" s="181">
        <v>12493</v>
      </c>
    </row>
    <row r="468" ht="15" customHeight="1" spans="1:3">
      <c r="A468" s="179">
        <v>2320303</v>
      </c>
      <c r="B468" s="182" t="s">
        <v>570</v>
      </c>
      <c r="C468" s="181">
        <v>450</v>
      </c>
    </row>
    <row r="469" ht="15" customHeight="1" spans="1:3">
      <c r="A469" s="179">
        <v>233</v>
      </c>
      <c r="B469" s="180" t="s">
        <v>87</v>
      </c>
      <c r="C469" s="181">
        <v>8</v>
      </c>
    </row>
    <row r="470" ht="15" customHeight="1" spans="1:3">
      <c r="A470" s="179">
        <v>23303</v>
      </c>
      <c r="B470" s="180" t="s">
        <v>571</v>
      </c>
      <c r="C470" s="181">
        <v>8</v>
      </c>
    </row>
    <row r="471" ht="15" customHeight="1" spans="1:3">
      <c r="A471" s="183">
        <v>2330301</v>
      </c>
      <c r="B471" s="184" t="s">
        <v>573</v>
      </c>
      <c r="C471" s="185">
        <v>8</v>
      </c>
    </row>
  </sheetData>
  <mergeCells count="1">
    <mergeCell ref="A2:C2"/>
  </mergeCells>
  <printOptions horizontalCentered="1"/>
  <pageMargins left="0.708333333333333" right="0.708333333333333" top="0.747916666666667" bottom="0.708333333333333" header="0.314583333333333" footer="0.511805555555556"/>
  <pageSetup paperSize="9" orientation="portrait" horizontalDpi="600"/>
  <headerFooter>
    <oddFooter>&amp;C—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1"/>
  <sheetViews>
    <sheetView workbookViewId="0">
      <selection activeCell="A2" sqref="A2:D2"/>
    </sheetView>
  </sheetViews>
  <sheetFormatPr defaultColWidth="9" defaultRowHeight="13.2" outlineLevelCol="3"/>
  <cols>
    <col min="1" max="1" width="33.4537037037037" style="332" customWidth="1"/>
    <col min="2" max="2" width="18.5" style="332" customWidth="1"/>
    <col min="3" max="3" width="18.8796296296296" style="332" customWidth="1"/>
    <col min="4" max="4" width="18.1296296296296" style="332" customWidth="1"/>
    <col min="5" max="16384" width="9" style="332"/>
  </cols>
  <sheetData>
    <row r="1" s="327" customFormat="1" ht="16" customHeight="1" spans="1:4">
      <c r="A1" s="333" t="s">
        <v>864</v>
      </c>
      <c r="B1" s="333"/>
      <c r="C1" s="333"/>
      <c r="D1" s="333"/>
    </row>
    <row r="2" s="328" customFormat="1" ht="30" customHeight="1" spans="1:4">
      <c r="A2" s="334" t="s">
        <v>844</v>
      </c>
      <c r="B2" s="334"/>
      <c r="C2" s="334"/>
      <c r="D2" s="334"/>
    </row>
    <row r="3" s="329" customFormat="1" ht="20" customHeight="1" spans="1:4">
      <c r="A3" s="335" t="s">
        <v>865</v>
      </c>
      <c r="B3" s="335"/>
      <c r="C3" s="335"/>
      <c r="D3" s="335"/>
    </row>
    <row r="4" s="330" customFormat="1" ht="21" customHeight="1" spans="1:4">
      <c r="A4" s="336"/>
      <c r="B4" s="336"/>
      <c r="C4" s="336"/>
      <c r="D4" s="337" t="s">
        <v>35</v>
      </c>
    </row>
    <row r="5" s="331" customFormat="1" ht="20.1" customHeight="1" spans="1:4">
      <c r="A5" s="338" t="s">
        <v>866</v>
      </c>
      <c r="B5" s="339" t="s">
        <v>867</v>
      </c>
      <c r="C5" s="339"/>
      <c r="D5" s="340"/>
    </row>
    <row r="6" s="331" customFormat="1" ht="20.1" customHeight="1" spans="1:4">
      <c r="A6" s="341"/>
      <c r="B6" s="342" t="s">
        <v>868</v>
      </c>
      <c r="C6" s="342" t="s">
        <v>869</v>
      </c>
      <c r="D6" s="343" t="s">
        <v>870</v>
      </c>
    </row>
    <row r="7" ht="20.1" customHeight="1" spans="1:4">
      <c r="A7" s="344" t="s">
        <v>44</v>
      </c>
      <c r="B7" s="345">
        <f>SUM(B8:B30)</f>
        <v>906389</v>
      </c>
      <c r="C7" s="345">
        <f>SUM(C8:C29)</f>
        <v>428649</v>
      </c>
      <c r="D7" s="346">
        <f>SUM(D8:D29)</f>
        <v>466740</v>
      </c>
    </row>
    <row r="8" ht="20.1" customHeight="1" spans="1:4">
      <c r="A8" s="347" t="s">
        <v>46</v>
      </c>
      <c r="B8" s="348">
        <v>85581</v>
      </c>
      <c r="C8" s="348">
        <v>67672</v>
      </c>
      <c r="D8" s="349">
        <f>B8-C8</f>
        <v>17909</v>
      </c>
    </row>
    <row r="9" ht="20.1" customHeight="1" spans="1:4">
      <c r="A9" s="347" t="s">
        <v>48</v>
      </c>
      <c r="B9" s="348">
        <v>290</v>
      </c>
      <c r="C9" s="348"/>
      <c r="D9" s="349">
        <f t="shared" ref="D9:D30" si="0">B9-C9</f>
        <v>290</v>
      </c>
    </row>
    <row r="10" ht="20.1" customHeight="1" spans="1:4">
      <c r="A10" s="347" t="s">
        <v>50</v>
      </c>
      <c r="B10" s="348">
        <v>23956</v>
      </c>
      <c r="C10" s="348">
        <v>16568</v>
      </c>
      <c r="D10" s="349">
        <f t="shared" si="0"/>
        <v>7388</v>
      </c>
    </row>
    <row r="11" ht="20.1" customHeight="1" spans="1:4">
      <c r="A11" s="347" t="s">
        <v>52</v>
      </c>
      <c r="B11" s="348">
        <v>224986</v>
      </c>
      <c r="C11" s="348">
        <v>175428</v>
      </c>
      <c r="D11" s="349">
        <f t="shared" si="0"/>
        <v>49558</v>
      </c>
    </row>
    <row r="12" ht="20.1" customHeight="1" spans="1:4">
      <c r="A12" s="347" t="s">
        <v>54</v>
      </c>
      <c r="B12" s="348">
        <v>301</v>
      </c>
      <c r="C12" s="348">
        <v>191</v>
      </c>
      <c r="D12" s="349">
        <f t="shared" si="0"/>
        <v>110</v>
      </c>
    </row>
    <row r="13" ht="20.1" customHeight="1" spans="1:4">
      <c r="A13" s="347" t="s">
        <v>56</v>
      </c>
      <c r="B13" s="348">
        <v>6041</v>
      </c>
      <c r="C13" s="348">
        <v>2672</v>
      </c>
      <c r="D13" s="349">
        <f t="shared" si="0"/>
        <v>3369</v>
      </c>
    </row>
    <row r="14" ht="20.1" customHeight="1" spans="1:4">
      <c r="A14" s="347" t="s">
        <v>58</v>
      </c>
      <c r="B14" s="348">
        <v>155770</v>
      </c>
      <c r="C14" s="348">
        <v>86542</v>
      </c>
      <c r="D14" s="349">
        <f t="shared" si="0"/>
        <v>69228</v>
      </c>
    </row>
    <row r="15" ht="20.1" customHeight="1" spans="1:4">
      <c r="A15" s="347" t="s">
        <v>60</v>
      </c>
      <c r="B15" s="348">
        <v>64190</v>
      </c>
      <c r="C15" s="348">
        <v>34666</v>
      </c>
      <c r="D15" s="349">
        <f t="shared" si="0"/>
        <v>29524</v>
      </c>
    </row>
    <row r="16" ht="20.1" customHeight="1" spans="1:4">
      <c r="A16" s="347" t="s">
        <v>62</v>
      </c>
      <c r="B16" s="348">
        <v>11734</v>
      </c>
      <c r="C16" s="348">
        <v>1420</v>
      </c>
      <c r="D16" s="349">
        <f t="shared" si="0"/>
        <v>10314</v>
      </c>
    </row>
    <row r="17" ht="20.1" customHeight="1" spans="1:4">
      <c r="A17" s="347" t="s">
        <v>64</v>
      </c>
      <c r="B17" s="348">
        <v>48361</v>
      </c>
      <c r="C17" s="348">
        <v>4264</v>
      </c>
      <c r="D17" s="349">
        <f t="shared" si="0"/>
        <v>44097</v>
      </c>
    </row>
    <row r="18" ht="20.1" customHeight="1" spans="1:4">
      <c r="A18" s="347" t="s">
        <v>66</v>
      </c>
      <c r="B18" s="348">
        <v>162074</v>
      </c>
      <c r="C18" s="348">
        <v>8934</v>
      </c>
      <c r="D18" s="349">
        <f t="shared" si="0"/>
        <v>153140</v>
      </c>
    </row>
    <row r="19" ht="20.1" customHeight="1" spans="1:4">
      <c r="A19" s="347" t="s">
        <v>68</v>
      </c>
      <c r="B19" s="348">
        <v>32558</v>
      </c>
      <c r="C19" s="348">
        <v>5212</v>
      </c>
      <c r="D19" s="349">
        <f t="shared" si="0"/>
        <v>27346</v>
      </c>
    </row>
    <row r="20" ht="20.1" customHeight="1" spans="1:4">
      <c r="A20" s="347" t="s">
        <v>70</v>
      </c>
      <c r="B20" s="348">
        <v>2221</v>
      </c>
      <c r="C20" s="348">
        <v>939</v>
      </c>
      <c r="D20" s="349">
        <f t="shared" si="0"/>
        <v>1282</v>
      </c>
    </row>
    <row r="21" ht="20.1" customHeight="1" spans="1:4">
      <c r="A21" s="347" t="s">
        <v>72</v>
      </c>
      <c r="B21" s="348">
        <v>1344</v>
      </c>
      <c r="C21" s="348">
        <v>307</v>
      </c>
      <c r="D21" s="349">
        <f t="shared" si="0"/>
        <v>1037</v>
      </c>
    </row>
    <row r="22" ht="20.1" customHeight="1" spans="1:4">
      <c r="A22" s="347" t="s">
        <v>73</v>
      </c>
      <c r="B22" s="348"/>
      <c r="C22" s="348"/>
      <c r="D22" s="349">
        <f t="shared" si="0"/>
        <v>0</v>
      </c>
    </row>
    <row r="23" ht="20.1" customHeight="1" spans="1:4">
      <c r="A23" s="347" t="s">
        <v>75</v>
      </c>
      <c r="B23" s="348">
        <v>6828</v>
      </c>
      <c r="C23" s="348">
        <v>3822</v>
      </c>
      <c r="D23" s="349">
        <f t="shared" si="0"/>
        <v>3006</v>
      </c>
    </row>
    <row r="24" ht="20.1" customHeight="1" spans="1:4">
      <c r="A24" s="347" t="s">
        <v>77</v>
      </c>
      <c r="B24" s="348">
        <v>39396</v>
      </c>
      <c r="C24" s="348">
        <v>18786</v>
      </c>
      <c r="D24" s="349">
        <f t="shared" si="0"/>
        <v>20610</v>
      </c>
    </row>
    <row r="25" ht="20.1" customHeight="1" spans="1:4">
      <c r="A25" s="347" t="s">
        <v>79</v>
      </c>
      <c r="B25" s="348"/>
      <c r="C25" s="348"/>
      <c r="D25" s="349">
        <f t="shared" si="0"/>
        <v>0</v>
      </c>
    </row>
    <row r="26" ht="20.1" customHeight="1" spans="1:4">
      <c r="A26" s="347" t="s">
        <v>81</v>
      </c>
      <c r="B26" s="350">
        <v>6899</v>
      </c>
      <c r="C26" s="350">
        <v>1226</v>
      </c>
      <c r="D26" s="349">
        <f t="shared" si="0"/>
        <v>5673</v>
      </c>
    </row>
    <row r="27" ht="20.1" customHeight="1" spans="1:4">
      <c r="A27" s="347" t="s">
        <v>83</v>
      </c>
      <c r="B27" s="351">
        <v>9908</v>
      </c>
      <c r="C27" s="351"/>
      <c r="D27" s="349">
        <f t="shared" si="0"/>
        <v>9908</v>
      </c>
    </row>
    <row r="28" ht="20.1" customHeight="1" spans="1:4">
      <c r="A28" s="347" t="s">
        <v>85</v>
      </c>
      <c r="B28" s="351">
        <v>12943</v>
      </c>
      <c r="C28" s="351"/>
      <c r="D28" s="349">
        <f t="shared" si="0"/>
        <v>12943</v>
      </c>
    </row>
    <row r="29" ht="20.1" customHeight="1" spans="1:4">
      <c r="A29" s="347" t="s">
        <v>87</v>
      </c>
      <c r="B29" s="348">
        <v>8</v>
      </c>
      <c r="C29" s="348"/>
      <c r="D29" s="349">
        <f t="shared" si="0"/>
        <v>8</v>
      </c>
    </row>
    <row r="30" ht="20.1" customHeight="1" spans="1:4">
      <c r="A30" s="352" t="s">
        <v>842</v>
      </c>
      <c r="B30" s="353">
        <v>11000</v>
      </c>
      <c r="C30" s="353"/>
      <c r="D30" s="354">
        <f t="shared" si="0"/>
        <v>11000</v>
      </c>
    </row>
    <row r="31" ht="45.75" customHeight="1" spans="1:4">
      <c r="A31" s="355" t="s">
        <v>871</v>
      </c>
      <c r="B31" s="356"/>
      <c r="C31" s="356"/>
      <c r="D31" s="356"/>
    </row>
  </sheetData>
  <mergeCells count="7">
    <mergeCell ref="A1:D1"/>
    <mergeCell ref="A2:D2"/>
    <mergeCell ref="A3:D3"/>
    <mergeCell ref="A4:C4"/>
    <mergeCell ref="B5:D5"/>
    <mergeCell ref="A31:D31"/>
    <mergeCell ref="A5:A6"/>
  </mergeCells>
  <printOptions horizontalCentered="1"/>
  <pageMargins left="0.708333333333333" right="0.708333333333333" top="0.747916666666667" bottom="0.708333333333333" header="0.314583333333333" footer="0.511805555555556"/>
  <pageSetup paperSize="9" orientation="portrait" horizontalDpi="600"/>
  <headerFooter>
    <oddFooter>&amp;C—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8"/>
  <sheetViews>
    <sheetView showZeros="0" workbookViewId="0">
      <selection activeCell="A2" sqref="A2:B2"/>
    </sheetView>
  </sheetViews>
  <sheetFormatPr defaultColWidth="21.5" defaultRowHeight="21.95" customHeight="1" outlineLevelCol="4"/>
  <cols>
    <col min="1" max="1" width="57.9537037037037" style="306" customWidth="1"/>
    <col min="2" max="2" width="30.9351851851852" style="306" customWidth="1"/>
    <col min="3" max="16384" width="21.5" style="306"/>
  </cols>
  <sheetData>
    <row r="1" s="70" customFormat="1" ht="16" customHeight="1" spans="1:2">
      <c r="A1" s="136" t="s">
        <v>872</v>
      </c>
      <c r="B1" s="136"/>
    </row>
    <row r="2" s="303" customFormat="1" ht="30" customHeight="1" spans="1:2">
      <c r="A2" s="137" t="s">
        <v>873</v>
      </c>
      <c r="B2" s="137"/>
    </row>
    <row r="3" s="304" customFormat="1" ht="20" customHeight="1" spans="1:2">
      <c r="A3" s="307" t="s">
        <v>874</v>
      </c>
      <c r="B3" s="307"/>
    </row>
    <row r="4" s="305" customFormat="1" customHeight="1" spans="1:3">
      <c r="A4" s="308"/>
      <c r="B4" s="309" t="s">
        <v>35</v>
      </c>
      <c r="C4" s="310"/>
    </row>
    <row r="5" ht="19.35" customHeight="1" spans="1:2">
      <c r="A5" s="274" t="s">
        <v>875</v>
      </c>
      <c r="B5" s="277" t="s">
        <v>867</v>
      </c>
    </row>
    <row r="6" s="74" customFormat="1" ht="19.35" customHeight="1" spans="1:5">
      <c r="A6" s="311" t="s">
        <v>876</v>
      </c>
      <c r="B6" s="312">
        <f>SUM(B7:B57)/2</f>
        <v>428649</v>
      </c>
      <c r="E6" s="313"/>
    </row>
    <row r="7" s="74" customFormat="1" ht="19.35" customHeight="1" spans="1:2">
      <c r="A7" s="314" t="s">
        <v>877</v>
      </c>
      <c r="B7" s="312">
        <f>SUM(B8:B11)</f>
        <v>71882</v>
      </c>
    </row>
    <row r="8" s="74" customFormat="1" ht="19.35" customHeight="1" spans="1:2">
      <c r="A8" s="315" t="s">
        <v>878</v>
      </c>
      <c r="B8" s="316">
        <v>48778</v>
      </c>
    </row>
    <row r="9" s="74" customFormat="1" ht="19.35" customHeight="1" spans="1:4">
      <c r="A9" s="315" t="s">
        <v>879</v>
      </c>
      <c r="B9" s="316">
        <v>14771</v>
      </c>
      <c r="D9" s="317"/>
    </row>
    <row r="10" s="74" customFormat="1" ht="19.35" customHeight="1" spans="1:4">
      <c r="A10" s="315" t="s">
        <v>880</v>
      </c>
      <c r="B10" s="316">
        <f>5763+2000</f>
        <v>7763</v>
      </c>
      <c r="D10" s="318"/>
    </row>
    <row r="11" s="74" customFormat="1" ht="19.35" customHeight="1" spans="1:2">
      <c r="A11" s="315" t="s">
        <v>881</v>
      </c>
      <c r="B11" s="316">
        <v>570</v>
      </c>
    </row>
    <row r="12" s="74" customFormat="1" ht="19.35" customHeight="1" spans="1:2">
      <c r="A12" s="314" t="s">
        <v>882</v>
      </c>
      <c r="B12" s="312">
        <f>SUM(B13:B22)</f>
        <v>18900</v>
      </c>
    </row>
    <row r="13" s="74" customFormat="1" ht="19.35" customHeight="1" spans="1:2">
      <c r="A13" s="315" t="s">
        <v>883</v>
      </c>
      <c r="B13" s="316">
        <v>13344</v>
      </c>
    </row>
    <row r="14" s="74" customFormat="1" ht="19.35" customHeight="1" spans="1:2">
      <c r="A14" s="315" t="s">
        <v>884</v>
      </c>
      <c r="B14" s="316">
        <v>214</v>
      </c>
    </row>
    <row r="15" s="74" customFormat="1" ht="19.35" customHeight="1" spans="1:2">
      <c r="A15" s="315" t="s">
        <v>885</v>
      </c>
      <c r="B15" s="316">
        <v>365</v>
      </c>
    </row>
    <row r="16" s="74" customFormat="1" ht="19.35" customHeight="1" spans="1:2">
      <c r="A16" s="315" t="s">
        <v>886</v>
      </c>
      <c r="B16" s="316">
        <v>12</v>
      </c>
    </row>
    <row r="17" s="74" customFormat="1" ht="19.35" customHeight="1" spans="1:2">
      <c r="A17" s="315" t="s">
        <v>887</v>
      </c>
      <c r="B17" s="316">
        <v>1428</v>
      </c>
    </row>
    <row r="18" s="74" customFormat="1" ht="19.35" customHeight="1" spans="1:2">
      <c r="A18" s="315" t="s">
        <v>888</v>
      </c>
      <c r="B18" s="316">
        <v>343</v>
      </c>
    </row>
    <row r="19" s="74" customFormat="1" ht="19.35" customHeight="1" spans="1:2">
      <c r="A19" s="315" t="s">
        <v>889</v>
      </c>
      <c r="B19" s="316"/>
    </row>
    <row r="20" s="74" customFormat="1" ht="19.35" customHeight="1" spans="1:2">
      <c r="A20" s="315" t="s">
        <v>890</v>
      </c>
      <c r="B20" s="316">
        <v>937</v>
      </c>
    </row>
    <row r="21" s="74" customFormat="1" ht="19.35" customHeight="1" spans="1:2">
      <c r="A21" s="315" t="s">
        <v>891</v>
      </c>
      <c r="B21" s="316">
        <v>504</v>
      </c>
    </row>
    <row r="22" s="74" customFormat="1" ht="19.35" customHeight="1" spans="1:2">
      <c r="A22" s="315" t="s">
        <v>892</v>
      </c>
      <c r="B22" s="316">
        <v>1753</v>
      </c>
    </row>
    <row r="23" s="74" customFormat="1" ht="19.35" customHeight="1" spans="1:2">
      <c r="A23" s="314" t="s">
        <v>893</v>
      </c>
      <c r="B23" s="312">
        <f>SUM(B24:B30)</f>
        <v>229</v>
      </c>
    </row>
    <row r="24" s="74" customFormat="1" ht="19.35" customHeight="1" spans="1:2">
      <c r="A24" s="315" t="s">
        <v>894</v>
      </c>
      <c r="B24" s="319"/>
    </row>
    <row r="25" s="74" customFormat="1" ht="19.35" customHeight="1" spans="1:2">
      <c r="A25" s="315" t="s">
        <v>895</v>
      </c>
      <c r="B25" s="319"/>
    </row>
    <row r="26" s="74" customFormat="1" ht="19.35" customHeight="1" spans="1:2">
      <c r="A26" s="315" t="s">
        <v>896</v>
      </c>
      <c r="B26" s="316">
        <v>45</v>
      </c>
    </row>
    <row r="27" s="74" customFormat="1" ht="19.35" customHeight="1" spans="1:2">
      <c r="A27" s="315" t="s">
        <v>897</v>
      </c>
      <c r="B27" s="319"/>
    </row>
    <row r="28" s="74" customFormat="1" ht="19.35" customHeight="1" spans="1:2">
      <c r="A28" s="315" t="s">
        <v>898</v>
      </c>
      <c r="B28" s="316">
        <v>183</v>
      </c>
    </row>
    <row r="29" s="74" customFormat="1" ht="19.35" customHeight="1" spans="1:2">
      <c r="A29" s="315" t="s">
        <v>899</v>
      </c>
      <c r="B29" s="316"/>
    </row>
    <row r="30" s="74" customFormat="1" ht="19.35" customHeight="1" spans="1:2">
      <c r="A30" s="315" t="s">
        <v>900</v>
      </c>
      <c r="B30" s="320">
        <v>1</v>
      </c>
    </row>
    <row r="31" s="74" customFormat="1" ht="19.35" customHeight="1" spans="1:2">
      <c r="A31" s="314" t="s">
        <v>901</v>
      </c>
      <c r="B31" s="316"/>
    </row>
    <row r="32" s="74" customFormat="1" ht="19.35" customHeight="1" spans="1:2">
      <c r="A32" s="315" t="s">
        <v>894</v>
      </c>
      <c r="B32" s="319"/>
    </row>
    <row r="33" s="74" customFormat="1" ht="19.35" customHeight="1" spans="1:2">
      <c r="A33" s="315" t="s">
        <v>895</v>
      </c>
      <c r="B33" s="319"/>
    </row>
    <row r="34" s="74" customFormat="1" ht="19.35" customHeight="1" spans="1:2">
      <c r="A34" s="315" t="s">
        <v>896</v>
      </c>
      <c r="B34" s="319"/>
    </row>
    <row r="35" s="74" customFormat="1" ht="19.35" customHeight="1" spans="1:2">
      <c r="A35" s="315" t="s">
        <v>898</v>
      </c>
      <c r="B35" s="316"/>
    </row>
    <row r="36" s="74" customFormat="1" ht="19.35" customHeight="1" spans="1:2">
      <c r="A36" s="315" t="s">
        <v>899</v>
      </c>
      <c r="B36" s="319"/>
    </row>
    <row r="37" s="74" customFormat="1" ht="19.35" customHeight="1" spans="1:2">
      <c r="A37" s="321" t="s">
        <v>900</v>
      </c>
      <c r="B37" s="322"/>
    </row>
    <row r="38" s="74" customFormat="1" ht="19.35" customHeight="1" spans="1:2">
      <c r="A38" s="323" t="s">
        <v>902</v>
      </c>
      <c r="B38" s="324">
        <f>SUM(B39:B41)</f>
        <v>307644</v>
      </c>
    </row>
    <row r="39" s="74" customFormat="1" ht="19.35" customHeight="1" spans="1:2">
      <c r="A39" s="315" t="s">
        <v>903</v>
      </c>
      <c r="B39" s="316">
        <f>247149+41900+9515+8</f>
        <v>298572</v>
      </c>
    </row>
    <row r="40" s="74" customFormat="1" ht="19.35" customHeight="1" spans="1:2">
      <c r="A40" s="315" t="s">
        <v>904</v>
      </c>
      <c r="B40" s="316">
        <v>9072</v>
      </c>
    </row>
    <row r="41" s="74" customFormat="1" ht="19.35" customHeight="1" spans="1:2">
      <c r="A41" s="315" t="s">
        <v>905</v>
      </c>
      <c r="B41" s="319"/>
    </row>
    <row r="42" s="74" customFormat="1" ht="19.35" customHeight="1" spans="1:2">
      <c r="A42" s="314" t="s">
        <v>906</v>
      </c>
      <c r="B42" s="312"/>
    </row>
    <row r="43" s="74" customFormat="1" ht="19.35" customHeight="1" spans="1:2">
      <c r="A43" s="315" t="s">
        <v>907</v>
      </c>
      <c r="B43" s="316">
        <v>18</v>
      </c>
    </row>
    <row r="44" s="74" customFormat="1" ht="19.35" customHeight="1" spans="1:2">
      <c r="A44" s="315" t="s">
        <v>908</v>
      </c>
      <c r="B44" s="319"/>
    </row>
    <row r="45" s="74" customFormat="1" ht="19.35" customHeight="1" spans="1:2">
      <c r="A45" s="314" t="s">
        <v>909</v>
      </c>
      <c r="B45" s="312"/>
    </row>
    <row r="46" s="74" customFormat="1" ht="19.35" customHeight="1" spans="1:2">
      <c r="A46" s="315" t="s">
        <v>910</v>
      </c>
      <c r="B46" s="319"/>
    </row>
    <row r="47" s="74" customFormat="1" ht="19.35" customHeight="1" spans="1:2">
      <c r="A47" s="315" t="s">
        <v>911</v>
      </c>
      <c r="B47" s="319"/>
    </row>
    <row r="48" s="74" customFormat="1" ht="19.35" customHeight="1" spans="1:2">
      <c r="A48" s="315" t="s">
        <v>912</v>
      </c>
      <c r="B48" s="319"/>
    </row>
    <row r="49" s="74" customFormat="1" ht="19.35" customHeight="1" spans="1:2">
      <c r="A49" s="314" t="s">
        <v>913</v>
      </c>
      <c r="B49" s="319"/>
    </row>
    <row r="50" s="74" customFormat="1" ht="19.35" customHeight="1" spans="1:2">
      <c r="A50" s="315" t="s">
        <v>914</v>
      </c>
      <c r="B50" s="319"/>
    </row>
    <row r="51" s="74" customFormat="1" ht="19.35" customHeight="1" spans="1:2">
      <c r="A51" s="315" t="s">
        <v>915</v>
      </c>
      <c r="B51" s="319"/>
    </row>
    <row r="52" s="74" customFormat="1" ht="19.35" customHeight="1" spans="1:2">
      <c r="A52" s="314" t="s">
        <v>916</v>
      </c>
      <c r="B52" s="312">
        <f>SUM(B53:B57)</f>
        <v>29985</v>
      </c>
    </row>
    <row r="53" s="74" customFormat="1" ht="19.35" customHeight="1" spans="1:2">
      <c r="A53" s="315" t="s">
        <v>917</v>
      </c>
      <c r="B53" s="316">
        <v>29809</v>
      </c>
    </row>
    <row r="54" s="74" customFormat="1" ht="19.35" customHeight="1" spans="1:2">
      <c r="A54" s="315" t="s">
        <v>918</v>
      </c>
      <c r="B54" s="319"/>
    </row>
    <row r="55" s="74" customFormat="1" ht="19.35" customHeight="1" spans="1:2">
      <c r="A55" s="315" t="s">
        <v>919</v>
      </c>
      <c r="B55" s="319"/>
    </row>
    <row r="56" s="74" customFormat="1" ht="19.35" customHeight="1" spans="1:2">
      <c r="A56" s="315" t="s">
        <v>920</v>
      </c>
      <c r="B56" s="316">
        <v>176</v>
      </c>
    </row>
    <row r="57" s="74" customFormat="1" ht="19.35" customHeight="1" spans="1:2">
      <c r="A57" s="321" t="s">
        <v>921</v>
      </c>
      <c r="B57" s="325"/>
    </row>
    <row r="58" ht="30" customHeight="1" spans="1:2">
      <c r="A58" s="326" t="s">
        <v>922</v>
      </c>
      <c r="B58" s="326"/>
    </row>
  </sheetData>
  <mergeCells count="4">
    <mergeCell ref="A1:B1"/>
    <mergeCell ref="A2:B2"/>
    <mergeCell ref="A3:B3"/>
    <mergeCell ref="A58:B58"/>
  </mergeCells>
  <printOptions horizontalCentered="1"/>
  <pageMargins left="0.708333333333333" right="0.708333333333333" top="0.747916666666667" bottom="0.708333333333333" header="0.314583333333333" footer="0.511805555555556"/>
  <pageSetup paperSize="9" orientation="portrait" horizontalDpi="600"/>
  <headerFooter>
    <oddFooter>&amp;C—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1"/>
  <sheetViews>
    <sheetView workbookViewId="0">
      <selection activeCell="A2" sqref="A2:D2"/>
    </sheetView>
  </sheetViews>
  <sheetFormatPr defaultColWidth="9" defaultRowHeight="12" outlineLevelCol="3"/>
  <cols>
    <col min="1" max="1" width="43.4444444444444" style="268" customWidth="1"/>
    <col min="2" max="2" width="10" style="269" customWidth="1"/>
    <col min="3" max="3" width="23.8796296296296" style="270" customWidth="1"/>
    <col min="4" max="4" width="10" style="271" customWidth="1"/>
    <col min="5" max="16384" width="9" style="270"/>
  </cols>
  <sheetData>
    <row r="1" s="264" customFormat="1" ht="16" customHeight="1" spans="1:4">
      <c r="A1" s="244" t="s">
        <v>923</v>
      </c>
      <c r="B1" s="244"/>
      <c r="C1" s="244"/>
      <c r="D1" s="244"/>
    </row>
    <row r="2" s="265" customFormat="1" ht="30" customHeight="1" spans="1:4">
      <c r="A2" s="245" t="s">
        <v>924</v>
      </c>
      <c r="B2" s="245"/>
      <c r="C2" s="245"/>
      <c r="D2" s="245"/>
    </row>
    <row r="3" s="266" customFormat="1" ht="20" customHeight="1" spans="1:4">
      <c r="A3" s="272"/>
      <c r="B3" s="273"/>
      <c r="D3" s="247" t="s">
        <v>35</v>
      </c>
    </row>
    <row r="4" s="267" customFormat="1" ht="24.3" customHeight="1" spans="1:4">
      <c r="A4" s="274" t="s">
        <v>576</v>
      </c>
      <c r="B4" s="275" t="s">
        <v>707</v>
      </c>
      <c r="C4" s="276" t="s">
        <v>578</v>
      </c>
      <c r="D4" s="277" t="s">
        <v>707</v>
      </c>
    </row>
    <row r="5" ht="24.3" customHeight="1" spans="1:4">
      <c r="A5" s="278" t="s">
        <v>579</v>
      </c>
      <c r="B5" s="279">
        <f>B6+B31</f>
        <v>449495</v>
      </c>
      <c r="C5" s="280" t="s">
        <v>925</v>
      </c>
      <c r="D5" s="281">
        <f>D6+D31</f>
        <v>69402</v>
      </c>
    </row>
    <row r="6" ht="24.3" customHeight="1" spans="1:4">
      <c r="A6" s="251" t="s">
        <v>581</v>
      </c>
      <c r="B6" s="279">
        <f>SUM(B7:B30)</f>
        <v>392803</v>
      </c>
      <c r="C6" s="282" t="s">
        <v>582</v>
      </c>
      <c r="D6" s="281">
        <f>SUM(D7:D30)</f>
        <v>69402</v>
      </c>
    </row>
    <row r="7" ht="24.3" customHeight="1" spans="1:4">
      <c r="A7" s="283" t="s">
        <v>926</v>
      </c>
      <c r="B7" s="284">
        <v>1028</v>
      </c>
      <c r="C7" s="285" t="s">
        <v>584</v>
      </c>
      <c r="D7" s="286">
        <v>60973</v>
      </c>
    </row>
    <row r="8" ht="24.3" customHeight="1" spans="1:4">
      <c r="A8" s="283" t="s">
        <v>927</v>
      </c>
      <c r="B8" s="284">
        <v>2490</v>
      </c>
      <c r="C8" s="282" t="s">
        <v>586</v>
      </c>
      <c r="D8" s="286">
        <v>8429</v>
      </c>
    </row>
    <row r="9" ht="24.3" customHeight="1" spans="1:4">
      <c r="A9" s="283" t="s">
        <v>928</v>
      </c>
      <c r="B9" s="284">
        <v>482</v>
      </c>
      <c r="C9" s="282" t="s">
        <v>588</v>
      </c>
      <c r="D9" s="287"/>
    </row>
    <row r="10" ht="24.3" customHeight="1" spans="1:4">
      <c r="A10" s="283" t="s">
        <v>929</v>
      </c>
      <c r="B10" s="284">
        <v>2440</v>
      </c>
      <c r="C10" s="282" t="s">
        <v>590</v>
      </c>
      <c r="D10" s="287"/>
    </row>
    <row r="11" ht="24.3" customHeight="1" spans="1:4">
      <c r="A11" s="283" t="s">
        <v>930</v>
      </c>
      <c r="B11" s="284">
        <v>93318</v>
      </c>
      <c r="C11" s="282"/>
      <c r="D11" s="287"/>
    </row>
    <row r="12" ht="24.3" customHeight="1" spans="1:4">
      <c r="A12" s="283" t="s">
        <v>931</v>
      </c>
      <c r="B12" s="284">
        <v>42970</v>
      </c>
      <c r="C12" s="282"/>
      <c r="D12" s="287"/>
    </row>
    <row r="13" ht="24.3" customHeight="1" spans="1:4">
      <c r="A13" s="283" t="s">
        <v>932</v>
      </c>
      <c r="B13" s="284">
        <v>20794</v>
      </c>
      <c r="C13" s="282"/>
      <c r="D13" s="287"/>
    </row>
    <row r="14" ht="24.3" customHeight="1" spans="1:4">
      <c r="A14" s="283" t="s">
        <v>933</v>
      </c>
      <c r="B14" s="284">
        <v>8115</v>
      </c>
      <c r="C14" s="282"/>
      <c r="D14" s="288"/>
    </row>
    <row r="15" ht="24.3" customHeight="1" spans="1:4">
      <c r="A15" s="283" t="s">
        <v>934</v>
      </c>
      <c r="B15" s="284">
        <v>2643</v>
      </c>
      <c r="C15" s="282"/>
      <c r="D15" s="288"/>
    </row>
    <row r="16" ht="24.3" customHeight="1" spans="1:4">
      <c r="A16" s="283" t="s">
        <v>935</v>
      </c>
      <c r="B16" s="284">
        <v>21178</v>
      </c>
      <c r="C16" s="289"/>
      <c r="D16" s="290"/>
    </row>
    <row r="17" ht="24.3" customHeight="1" spans="1:4">
      <c r="A17" s="283" t="s">
        <v>936</v>
      </c>
      <c r="B17" s="284">
        <v>28188</v>
      </c>
      <c r="C17" s="282"/>
      <c r="D17" s="287"/>
    </row>
    <row r="18" ht="24.3" customHeight="1" spans="1:4">
      <c r="A18" s="283" t="s">
        <v>937</v>
      </c>
      <c r="B18" s="284">
        <v>2288</v>
      </c>
      <c r="C18" s="289"/>
      <c r="D18" s="290"/>
    </row>
    <row r="19" ht="24.3" customHeight="1" spans="1:4">
      <c r="A19" s="283" t="s">
        <v>938</v>
      </c>
      <c r="B19" s="284">
        <v>2814</v>
      </c>
      <c r="C19" s="289"/>
      <c r="D19" s="290"/>
    </row>
    <row r="20" ht="24.3" customHeight="1" spans="1:4">
      <c r="A20" s="283" t="s">
        <v>939</v>
      </c>
      <c r="B20" s="284">
        <v>37618</v>
      </c>
      <c r="C20" s="289"/>
      <c r="D20" s="290"/>
    </row>
    <row r="21" ht="24.3" customHeight="1" spans="1:4">
      <c r="A21" s="283" t="s">
        <v>940</v>
      </c>
      <c r="B21" s="284">
        <v>32</v>
      </c>
      <c r="C21" s="289"/>
      <c r="D21" s="290"/>
    </row>
    <row r="22" ht="24.3" customHeight="1" spans="1:4">
      <c r="A22" s="283" t="s">
        <v>941</v>
      </c>
      <c r="B22" s="284">
        <v>1388</v>
      </c>
      <c r="C22" s="289"/>
      <c r="D22" s="290"/>
    </row>
    <row r="23" ht="24.3" customHeight="1" spans="1:4">
      <c r="A23" s="283" t="s">
        <v>942</v>
      </c>
      <c r="B23" s="284">
        <v>55723</v>
      </c>
      <c r="C23" s="289"/>
      <c r="D23" s="290"/>
    </row>
    <row r="24" ht="24.3" customHeight="1" spans="1:4">
      <c r="A24" s="283" t="s">
        <v>943</v>
      </c>
      <c r="B24" s="284">
        <v>20789</v>
      </c>
      <c r="C24" s="289"/>
      <c r="D24" s="290"/>
    </row>
    <row r="25" ht="24.3" customHeight="1" spans="1:4">
      <c r="A25" s="283" t="s">
        <v>944</v>
      </c>
      <c r="B25" s="284">
        <v>1540</v>
      </c>
      <c r="C25" s="289"/>
      <c r="D25" s="290"/>
    </row>
    <row r="26" ht="24.3" customHeight="1" spans="1:4">
      <c r="A26" s="283" t="s">
        <v>945</v>
      </c>
      <c r="B26" s="284">
        <v>26879</v>
      </c>
      <c r="C26" s="289"/>
      <c r="D26" s="290"/>
    </row>
    <row r="27" ht="24.3" customHeight="1" spans="1:4">
      <c r="A27" s="283" t="s">
        <v>946</v>
      </c>
      <c r="B27" s="284">
        <v>14075</v>
      </c>
      <c r="C27" s="289"/>
      <c r="D27" s="290"/>
    </row>
    <row r="28" ht="24.3" customHeight="1" spans="1:4">
      <c r="A28" s="283" t="s">
        <v>947</v>
      </c>
      <c r="B28" s="284">
        <v>5576</v>
      </c>
      <c r="C28" s="289"/>
      <c r="D28" s="290"/>
    </row>
    <row r="29" ht="24.3" customHeight="1" spans="1:4">
      <c r="A29" s="283" t="s">
        <v>948</v>
      </c>
      <c r="B29" s="284">
        <v>170</v>
      </c>
      <c r="C29" s="289"/>
      <c r="D29" s="290"/>
    </row>
    <row r="30" ht="24.3" customHeight="1" spans="1:4">
      <c r="A30" s="291" t="s">
        <v>949</v>
      </c>
      <c r="B30" s="292">
        <v>265</v>
      </c>
      <c r="C30" s="293"/>
      <c r="D30" s="294"/>
    </row>
    <row r="31" ht="24.3" customHeight="1" spans="1:4">
      <c r="A31" s="295" t="s">
        <v>612</v>
      </c>
      <c r="B31" s="296">
        <f>SUM(B32:B50)</f>
        <v>56692</v>
      </c>
      <c r="C31" s="297" t="s">
        <v>613</v>
      </c>
      <c r="D31" s="298"/>
    </row>
    <row r="32" ht="24.3" customHeight="1" spans="1:4">
      <c r="A32" s="251" t="s">
        <v>950</v>
      </c>
      <c r="B32" s="284">
        <v>20</v>
      </c>
      <c r="C32" s="282" t="s">
        <v>615</v>
      </c>
      <c r="D32" s="287"/>
    </row>
    <row r="33" ht="24.3" customHeight="1" spans="1:4">
      <c r="A33" s="251" t="s">
        <v>617</v>
      </c>
      <c r="B33" s="284">
        <v>16</v>
      </c>
      <c r="C33" s="282" t="s">
        <v>617</v>
      </c>
      <c r="D33" s="287"/>
    </row>
    <row r="34" ht="24.3" customHeight="1" spans="1:4">
      <c r="A34" s="251" t="s">
        <v>619</v>
      </c>
      <c r="B34" s="284"/>
      <c r="C34" s="282" t="s">
        <v>619</v>
      </c>
      <c r="D34" s="287"/>
    </row>
    <row r="35" ht="24.3" customHeight="1" spans="1:4">
      <c r="A35" s="251" t="s">
        <v>621</v>
      </c>
      <c r="B35" s="284"/>
      <c r="C35" s="282" t="s">
        <v>621</v>
      </c>
      <c r="D35" s="287"/>
    </row>
    <row r="36" ht="24.3" customHeight="1" spans="1:4">
      <c r="A36" s="251" t="s">
        <v>951</v>
      </c>
      <c r="B36" s="284"/>
      <c r="C36" s="282" t="s">
        <v>623</v>
      </c>
      <c r="D36" s="287"/>
    </row>
    <row r="37" ht="24.3" customHeight="1" spans="1:4">
      <c r="A37" s="251" t="s">
        <v>625</v>
      </c>
      <c r="B37" s="284"/>
      <c r="C37" s="282" t="s">
        <v>625</v>
      </c>
      <c r="D37" s="287"/>
    </row>
    <row r="38" ht="24.3" customHeight="1" spans="1:4">
      <c r="A38" s="251" t="s">
        <v>952</v>
      </c>
      <c r="B38" s="284"/>
      <c r="C38" s="282" t="s">
        <v>952</v>
      </c>
      <c r="D38" s="287"/>
    </row>
    <row r="39" ht="24.3" customHeight="1" spans="1:4">
      <c r="A39" s="251" t="s">
        <v>629</v>
      </c>
      <c r="B39" s="284">
        <v>2163</v>
      </c>
      <c r="C39" s="282" t="s">
        <v>629</v>
      </c>
      <c r="D39" s="287"/>
    </row>
    <row r="40" ht="24.3" customHeight="1" spans="1:4">
      <c r="A40" s="251" t="s">
        <v>631</v>
      </c>
      <c r="B40" s="284">
        <v>10393</v>
      </c>
      <c r="C40" s="282" t="s">
        <v>631</v>
      </c>
      <c r="D40" s="287"/>
    </row>
    <row r="41" ht="24.3" customHeight="1" spans="1:4">
      <c r="A41" s="251" t="s">
        <v>633</v>
      </c>
      <c r="B41" s="284">
        <v>35346</v>
      </c>
      <c r="C41" s="282" t="s">
        <v>633</v>
      </c>
      <c r="D41" s="287"/>
    </row>
    <row r="42" ht="24.3" customHeight="1" spans="1:4">
      <c r="A42" s="251" t="s">
        <v>635</v>
      </c>
      <c r="B42" s="284">
        <v>160</v>
      </c>
      <c r="C42" s="282" t="s">
        <v>635</v>
      </c>
      <c r="D42" s="287"/>
    </row>
    <row r="43" ht="24.3" customHeight="1" spans="1:4">
      <c r="A43" s="251" t="s">
        <v>953</v>
      </c>
      <c r="B43" s="284">
        <v>1200</v>
      </c>
      <c r="C43" s="282" t="s">
        <v>953</v>
      </c>
      <c r="D43" s="287"/>
    </row>
    <row r="44" ht="24.3" customHeight="1" spans="1:4">
      <c r="A44" s="251" t="s">
        <v>639</v>
      </c>
      <c r="B44" s="284">
        <v>770</v>
      </c>
      <c r="C44" s="282" t="s">
        <v>639</v>
      </c>
      <c r="D44" s="287"/>
    </row>
    <row r="45" ht="24.3" customHeight="1" spans="1:4">
      <c r="A45" s="251" t="s">
        <v>641</v>
      </c>
      <c r="B45" s="284"/>
      <c r="C45" s="282" t="s">
        <v>641</v>
      </c>
      <c r="D45" s="287"/>
    </row>
    <row r="46" ht="24.3" customHeight="1" spans="1:4">
      <c r="A46" s="251" t="s">
        <v>643</v>
      </c>
      <c r="B46" s="284">
        <v>2209</v>
      </c>
      <c r="C46" s="282" t="s">
        <v>643</v>
      </c>
      <c r="D46" s="287"/>
    </row>
    <row r="47" ht="24.3" customHeight="1" spans="1:4">
      <c r="A47" s="251" t="s">
        <v>645</v>
      </c>
      <c r="B47" s="284"/>
      <c r="C47" s="282" t="s">
        <v>645</v>
      </c>
      <c r="D47" s="287"/>
    </row>
    <row r="48" ht="24.3" customHeight="1" spans="1:4">
      <c r="A48" s="251" t="s">
        <v>647</v>
      </c>
      <c r="B48" s="284"/>
      <c r="C48" s="282" t="s">
        <v>647</v>
      </c>
      <c r="D48" s="287"/>
    </row>
    <row r="49" ht="24.3" customHeight="1" spans="1:4">
      <c r="A49" s="251" t="s">
        <v>649</v>
      </c>
      <c r="B49" s="284">
        <v>2415</v>
      </c>
      <c r="C49" s="282" t="s">
        <v>649</v>
      </c>
      <c r="D49" s="287"/>
    </row>
    <row r="50" ht="24.3" customHeight="1" spans="1:4">
      <c r="A50" s="299" t="s">
        <v>651</v>
      </c>
      <c r="B50" s="292">
        <v>2000</v>
      </c>
      <c r="C50" s="300" t="s">
        <v>651</v>
      </c>
      <c r="D50" s="301"/>
    </row>
    <row r="51" ht="20" customHeight="1" spans="1:4">
      <c r="A51" s="302" t="s">
        <v>954</v>
      </c>
      <c r="B51" s="302"/>
      <c r="C51" s="302"/>
      <c r="D51" s="302"/>
    </row>
  </sheetData>
  <mergeCells count="3">
    <mergeCell ref="A1:D1"/>
    <mergeCell ref="A2:D2"/>
    <mergeCell ref="A51:D51"/>
  </mergeCells>
  <printOptions horizontalCentered="1"/>
  <pageMargins left="0.708333333333333" right="0.708333333333333" top="0.747916666666667" bottom="0.708333333333333" header="0.314583333333333" footer="0.511805555555556"/>
  <pageSetup paperSize="9" orientation="portrait" horizontalDpi="600"/>
  <headerFooter>
    <oddFooter>&amp;C— &amp;P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N30"/>
  <sheetViews>
    <sheetView workbookViewId="0">
      <selection activeCell="A31" sqref="A31"/>
    </sheetView>
  </sheetViews>
  <sheetFormatPr defaultColWidth="9" defaultRowHeight="38.1" customHeight="1"/>
  <cols>
    <col min="1" max="1" width="91.4444444444444" style="677" customWidth="1"/>
    <col min="2" max="16384" width="9" style="677"/>
  </cols>
  <sheetData>
    <row r="2" customHeight="1" spans="1:1">
      <c r="A2" s="678" t="s">
        <v>5</v>
      </c>
    </row>
    <row r="4" ht="41.1" customHeight="1" spans="1:1">
      <c r="A4" s="679" t="s">
        <v>6</v>
      </c>
    </row>
    <row r="5" ht="41.1" customHeight="1" spans="1:1">
      <c r="A5" s="679" t="s">
        <v>7</v>
      </c>
    </row>
    <row r="6" ht="41.1" customHeight="1" spans="1:1">
      <c r="A6" s="679" t="s">
        <v>8</v>
      </c>
    </row>
    <row r="7" ht="41.1" customHeight="1" spans="1:1">
      <c r="A7" s="679" t="s">
        <v>9</v>
      </c>
    </row>
    <row r="8" ht="41.1" customHeight="1" spans="1:1">
      <c r="A8" s="679" t="s">
        <v>10</v>
      </c>
    </row>
    <row r="9" ht="41.1" customHeight="1" spans="1:1">
      <c r="A9" s="679" t="s">
        <v>11</v>
      </c>
    </row>
    <row r="10" ht="41.1" customHeight="1" spans="1:1">
      <c r="A10" s="679" t="s">
        <v>12</v>
      </c>
    </row>
    <row r="11" ht="41.1" customHeight="1" spans="1:1">
      <c r="A11" s="679" t="s">
        <v>13</v>
      </c>
    </row>
    <row r="12" ht="41.1" customHeight="1" spans="1:1">
      <c r="A12" s="679" t="s">
        <v>14</v>
      </c>
    </row>
    <row r="13" ht="41.1" customHeight="1" spans="1:1">
      <c r="A13" s="679" t="s">
        <v>15</v>
      </c>
    </row>
    <row r="14" ht="41.1" customHeight="1" spans="1:14">
      <c r="A14" s="679" t="s">
        <v>16</v>
      </c>
      <c r="N14" s="680"/>
    </row>
    <row r="15" ht="41.1" customHeight="1" spans="1:1">
      <c r="A15" s="679" t="s">
        <v>17</v>
      </c>
    </row>
    <row r="16" ht="41.1" customHeight="1" spans="1:1">
      <c r="A16" s="679" t="s">
        <v>18</v>
      </c>
    </row>
    <row r="17" ht="41.1" customHeight="1" spans="1:1">
      <c r="A17" s="679" t="s">
        <v>19</v>
      </c>
    </row>
    <row r="18" ht="41.1" customHeight="1" spans="1:1">
      <c r="A18" s="679" t="s">
        <v>20</v>
      </c>
    </row>
    <row r="19" ht="41.1" customHeight="1" spans="1:1">
      <c r="A19" s="679" t="s">
        <v>21</v>
      </c>
    </row>
    <row r="20" ht="41.1" customHeight="1" spans="1:1">
      <c r="A20" s="679" t="s">
        <v>22</v>
      </c>
    </row>
    <row r="21" ht="41.1" customHeight="1" spans="1:1">
      <c r="A21" s="679" t="s">
        <v>23</v>
      </c>
    </row>
    <row r="22" ht="41.1" customHeight="1" spans="1:1">
      <c r="A22" s="679" t="s">
        <v>24</v>
      </c>
    </row>
    <row r="23" ht="41.1" customHeight="1" spans="1:1">
      <c r="A23" s="679" t="s">
        <v>25</v>
      </c>
    </row>
    <row r="24" ht="41.1" customHeight="1" spans="1:1">
      <c r="A24" s="679" t="s">
        <v>26</v>
      </c>
    </row>
    <row r="25" ht="41.1" customHeight="1" spans="1:1">
      <c r="A25" s="679" t="s">
        <v>27</v>
      </c>
    </row>
    <row r="26" ht="41.1" customHeight="1" spans="1:1">
      <c r="A26" s="679" t="s">
        <v>28</v>
      </c>
    </row>
    <row r="27" ht="41.1" customHeight="1" spans="1:1">
      <c r="A27" s="679" t="s">
        <v>29</v>
      </c>
    </row>
    <row r="28" ht="41.1" customHeight="1" spans="1:1">
      <c r="A28" s="679" t="s">
        <v>30</v>
      </c>
    </row>
    <row r="29" ht="41.1" customHeight="1" spans="1:1">
      <c r="A29" s="679" t="s">
        <v>31</v>
      </c>
    </row>
    <row r="30" ht="41.1" customHeight="1" spans="1:1">
      <c r="A30" s="679" t="s">
        <v>32</v>
      </c>
    </row>
  </sheetData>
  <printOptions horizontalCentered="1"/>
  <pageMargins left="0.708661417322835" right="0.511805555555556" top="0.748031496062992" bottom="0.748031496062992" header="0.31496062992126" footer="0.511811023622047"/>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7"/>
  <sheetViews>
    <sheetView workbookViewId="0">
      <selection activeCell="L28" sqref="L28"/>
    </sheetView>
  </sheetViews>
  <sheetFormatPr defaultColWidth="9" defaultRowHeight="12" outlineLevelCol="2"/>
  <cols>
    <col min="1" max="1" width="16.5" style="243" customWidth="1"/>
    <col min="2" max="2" width="40.5555555555556" style="243" customWidth="1"/>
    <col min="3" max="3" width="32.0185185185185" style="243" customWidth="1"/>
    <col min="4" max="16384" width="9" style="243"/>
  </cols>
  <sheetData>
    <row r="1" s="70" customFormat="1" ht="16" customHeight="1" spans="1:3">
      <c r="A1" s="244" t="s">
        <v>955</v>
      </c>
      <c r="B1" s="244"/>
      <c r="C1" s="244"/>
    </row>
    <row r="2" s="71" customFormat="1" ht="30" customHeight="1" spans="1:3">
      <c r="A2" s="245" t="s">
        <v>956</v>
      </c>
      <c r="B2" s="245"/>
      <c r="C2" s="245"/>
    </row>
    <row r="3" s="240" customFormat="1" ht="20" customHeight="1" spans="1:3">
      <c r="A3" s="246"/>
      <c r="B3" s="247" t="s">
        <v>957</v>
      </c>
      <c r="C3" s="139" t="s">
        <v>35</v>
      </c>
    </row>
    <row r="4" s="241" customFormat="1" ht="15" customHeight="1" spans="1:3">
      <c r="A4" s="248" t="s">
        <v>655</v>
      </c>
      <c r="B4" s="249" t="s">
        <v>706</v>
      </c>
      <c r="C4" s="250" t="s">
        <v>707</v>
      </c>
    </row>
    <row r="5" s="242" customFormat="1" ht="15" customHeight="1" spans="1:3">
      <c r="A5" s="251"/>
      <c r="B5" s="252" t="s">
        <v>708</v>
      </c>
      <c r="C5" s="253">
        <f>SUM(C6:C47)</f>
        <v>69402</v>
      </c>
    </row>
    <row r="6" s="242" customFormat="1" ht="15" customHeight="1" spans="1:3">
      <c r="A6" s="254">
        <v>1</v>
      </c>
      <c r="B6" s="255" t="s">
        <v>661</v>
      </c>
      <c r="C6" s="256">
        <v>1403</v>
      </c>
    </row>
    <row r="7" s="242" customFormat="1" ht="15" customHeight="1" spans="1:3">
      <c r="A7" s="257">
        <v>2</v>
      </c>
      <c r="B7" s="258" t="s">
        <v>662</v>
      </c>
      <c r="C7" s="256">
        <v>569</v>
      </c>
    </row>
    <row r="8" s="242" customFormat="1" ht="15" customHeight="1" spans="1:3">
      <c r="A8" s="254">
        <v>3</v>
      </c>
      <c r="B8" s="258" t="s">
        <v>663</v>
      </c>
      <c r="C8" s="256">
        <v>2097</v>
      </c>
    </row>
    <row r="9" ht="15" customHeight="1" spans="1:3">
      <c r="A9" s="257">
        <v>4</v>
      </c>
      <c r="B9" s="258" t="s">
        <v>664</v>
      </c>
      <c r="C9" s="256">
        <v>1399</v>
      </c>
    </row>
    <row r="10" s="242" customFormat="1" ht="15" customHeight="1" spans="1:3">
      <c r="A10" s="254">
        <v>5</v>
      </c>
      <c r="B10" s="258" t="s">
        <v>665</v>
      </c>
      <c r="C10" s="256">
        <v>1103</v>
      </c>
    </row>
    <row r="11" ht="15" customHeight="1" spans="1:3">
      <c r="A11" s="257">
        <v>6</v>
      </c>
      <c r="B11" s="258" t="s">
        <v>666</v>
      </c>
      <c r="C11" s="256">
        <v>1410</v>
      </c>
    </row>
    <row r="12" ht="15" customHeight="1" spans="1:3">
      <c r="A12" s="254">
        <v>7</v>
      </c>
      <c r="B12" s="258" t="s">
        <v>667</v>
      </c>
      <c r="C12" s="256">
        <v>1692</v>
      </c>
    </row>
    <row r="13" ht="15" customHeight="1" spans="1:3">
      <c r="A13" s="257">
        <v>8</v>
      </c>
      <c r="B13" s="258" t="s">
        <v>668</v>
      </c>
      <c r="C13" s="256">
        <v>1537</v>
      </c>
    </row>
    <row r="14" ht="15" customHeight="1" spans="1:3">
      <c r="A14" s="254">
        <v>9</v>
      </c>
      <c r="B14" s="258" t="s">
        <v>669</v>
      </c>
      <c r="C14" s="256">
        <v>1464</v>
      </c>
    </row>
    <row r="15" ht="15" customHeight="1" spans="1:3">
      <c r="A15" s="257">
        <v>10</v>
      </c>
      <c r="B15" s="258" t="s">
        <v>670</v>
      </c>
      <c r="C15" s="256">
        <v>3405</v>
      </c>
    </row>
    <row r="16" ht="15" customHeight="1" spans="1:3">
      <c r="A16" s="254">
        <v>11</v>
      </c>
      <c r="B16" s="258" t="s">
        <v>671</v>
      </c>
      <c r="C16" s="256">
        <v>2292</v>
      </c>
    </row>
    <row r="17" ht="15" customHeight="1" spans="1:3">
      <c r="A17" s="257">
        <v>12</v>
      </c>
      <c r="B17" s="258" t="s">
        <v>672</v>
      </c>
      <c r="C17" s="256">
        <v>1139</v>
      </c>
    </row>
    <row r="18" s="242" customFormat="1" ht="15" customHeight="1" spans="1:3">
      <c r="A18" s="254">
        <v>13</v>
      </c>
      <c r="B18" s="258" t="s">
        <v>673</v>
      </c>
      <c r="C18" s="256">
        <v>1796</v>
      </c>
    </row>
    <row r="19" s="242" customFormat="1" ht="15" customHeight="1" spans="1:3">
      <c r="A19" s="257">
        <v>14</v>
      </c>
      <c r="B19" s="258" t="s">
        <v>674</v>
      </c>
      <c r="C19" s="256">
        <v>2199</v>
      </c>
    </row>
    <row r="20" s="242" customFormat="1" ht="15" customHeight="1" spans="1:3">
      <c r="A20" s="254">
        <v>15</v>
      </c>
      <c r="B20" s="258" t="s">
        <v>675</v>
      </c>
      <c r="C20" s="256">
        <v>1464</v>
      </c>
    </row>
    <row r="21" s="242" customFormat="1" ht="15" customHeight="1" spans="1:3">
      <c r="A21" s="257">
        <v>16</v>
      </c>
      <c r="B21" s="258" t="s">
        <v>676</v>
      </c>
      <c r="C21" s="256">
        <v>1456</v>
      </c>
    </row>
    <row r="22" s="242" customFormat="1" ht="15" customHeight="1" spans="1:3">
      <c r="A22" s="254">
        <v>17</v>
      </c>
      <c r="B22" s="258" t="s">
        <v>677</v>
      </c>
      <c r="C22" s="256">
        <v>1001</v>
      </c>
    </row>
    <row r="23" s="242" customFormat="1" ht="15" customHeight="1" spans="1:3">
      <c r="A23" s="257">
        <v>18</v>
      </c>
      <c r="B23" s="258" t="s">
        <v>678</v>
      </c>
      <c r="C23" s="256">
        <v>1663</v>
      </c>
    </row>
    <row r="24" s="242" customFormat="1" ht="15" customHeight="1" spans="1:3">
      <c r="A24" s="254">
        <v>19</v>
      </c>
      <c r="B24" s="258" t="s">
        <v>679</v>
      </c>
      <c r="C24" s="256">
        <v>1490</v>
      </c>
    </row>
    <row r="25" s="242" customFormat="1" ht="15" customHeight="1" spans="1:3">
      <c r="A25" s="257">
        <v>20</v>
      </c>
      <c r="B25" s="258" t="s">
        <v>680</v>
      </c>
      <c r="C25" s="256">
        <v>1149</v>
      </c>
    </row>
    <row r="26" s="242" customFormat="1" ht="15" customHeight="1" spans="1:3">
      <c r="A26" s="254">
        <v>21</v>
      </c>
      <c r="B26" s="258" t="s">
        <v>681</v>
      </c>
      <c r="C26" s="256">
        <v>1325</v>
      </c>
    </row>
    <row r="27" s="242" customFormat="1" ht="15" customHeight="1" spans="1:3">
      <c r="A27" s="257">
        <v>22</v>
      </c>
      <c r="B27" s="258" t="s">
        <v>682</v>
      </c>
      <c r="C27" s="256">
        <v>1053</v>
      </c>
    </row>
    <row r="28" s="242" customFormat="1" ht="15" customHeight="1" spans="1:3">
      <c r="A28" s="254">
        <v>23</v>
      </c>
      <c r="B28" s="258" t="s">
        <v>683</v>
      </c>
      <c r="C28" s="256">
        <v>1681</v>
      </c>
    </row>
    <row r="29" s="242" customFormat="1" ht="15" customHeight="1" spans="1:3">
      <c r="A29" s="257">
        <v>24</v>
      </c>
      <c r="B29" s="258" t="s">
        <v>684</v>
      </c>
      <c r="C29" s="256">
        <v>1366</v>
      </c>
    </row>
    <row r="30" s="242" customFormat="1" ht="15" customHeight="1" spans="1:3">
      <c r="A30" s="254">
        <v>25</v>
      </c>
      <c r="B30" s="258" t="s">
        <v>685</v>
      </c>
      <c r="C30" s="256">
        <v>1152</v>
      </c>
    </row>
    <row r="31" s="242" customFormat="1" ht="15" customHeight="1" spans="1:3">
      <c r="A31" s="257">
        <v>26</v>
      </c>
      <c r="B31" s="258" t="s">
        <v>686</v>
      </c>
      <c r="C31" s="256">
        <v>3751</v>
      </c>
    </row>
    <row r="32" s="242" customFormat="1" ht="15" customHeight="1" spans="1:3">
      <c r="A32" s="254">
        <v>27</v>
      </c>
      <c r="B32" s="259" t="s">
        <v>687</v>
      </c>
      <c r="C32" s="256">
        <v>1671</v>
      </c>
    </row>
    <row r="33" s="242" customFormat="1" ht="15" customHeight="1" spans="1:3">
      <c r="A33" s="257">
        <v>28</v>
      </c>
      <c r="B33" s="258" t="s">
        <v>688</v>
      </c>
      <c r="C33" s="256">
        <v>1519</v>
      </c>
    </row>
    <row r="34" s="242" customFormat="1" ht="15" customHeight="1" spans="1:3">
      <c r="A34" s="254">
        <v>29</v>
      </c>
      <c r="B34" s="258" t="s">
        <v>689</v>
      </c>
      <c r="C34" s="256">
        <v>1168</v>
      </c>
    </row>
    <row r="35" s="242" customFormat="1" ht="15" customHeight="1" spans="1:3">
      <c r="A35" s="257">
        <v>30</v>
      </c>
      <c r="B35" s="258" t="s">
        <v>690</v>
      </c>
      <c r="C35" s="256">
        <v>1080</v>
      </c>
    </row>
    <row r="36" s="242" customFormat="1" ht="15" customHeight="1" spans="1:3">
      <c r="A36" s="254">
        <v>31</v>
      </c>
      <c r="B36" s="258" t="s">
        <v>691</v>
      </c>
      <c r="C36" s="256">
        <v>4116</v>
      </c>
    </row>
    <row r="37" s="242" customFormat="1" ht="15" customHeight="1" spans="1:3">
      <c r="A37" s="257">
        <v>32</v>
      </c>
      <c r="B37" s="258" t="s">
        <v>692</v>
      </c>
      <c r="C37" s="256">
        <v>1456</v>
      </c>
    </row>
    <row r="38" s="242" customFormat="1" ht="15" customHeight="1" spans="1:3">
      <c r="A38" s="254">
        <v>33</v>
      </c>
      <c r="B38" s="258" t="s">
        <v>693</v>
      </c>
      <c r="C38" s="256">
        <v>1271</v>
      </c>
    </row>
    <row r="39" s="242" customFormat="1" ht="15" customHeight="1" spans="1:3">
      <c r="A39" s="257">
        <v>34</v>
      </c>
      <c r="B39" s="258" t="s">
        <v>694</v>
      </c>
      <c r="C39" s="256">
        <v>1446</v>
      </c>
    </row>
    <row r="40" s="242" customFormat="1" ht="15" customHeight="1" spans="1:3">
      <c r="A40" s="254">
        <v>35</v>
      </c>
      <c r="B40" s="258" t="s">
        <v>695</v>
      </c>
      <c r="C40" s="256">
        <v>2534</v>
      </c>
    </row>
    <row r="41" s="242" customFormat="1" ht="15" customHeight="1" spans="1:3">
      <c r="A41" s="257">
        <v>36</v>
      </c>
      <c r="B41" s="258" t="s">
        <v>696</v>
      </c>
      <c r="C41" s="256">
        <v>1311</v>
      </c>
    </row>
    <row r="42" s="242" customFormat="1" ht="15" customHeight="1" spans="1:3">
      <c r="A42" s="254">
        <v>37</v>
      </c>
      <c r="B42" s="258" t="s">
        <v>697</v>
      </c>
      <c r="C42" s="256">
        <v>1603</v>
      </c>
    </row>
    <row r="43" s="242" customFormat="1" ht="15" customHeight="1" spans="1:3">
      <c r="A43" s="257">
        <v>38</v>
      </c>
      <c r="B43" s="258" t="s">
        <v>698</v>
      </c>
      <c r="C43" s="256">
        <v>1580</v>
      </c>
    </row>
    <row r="44" s="242" customFormat="1" ht="15" customHeight="1" spans="1:3">
      <c r="A44" s="254">
        <v>39</v>
      </c>
      <c r="B44" s="260" t="s">
        <v>699</v>
      </c>
      <c r="C44" s="256">
        <v>1581</v>
      </c>
    </row>
    <row r="45" s="242" customFormat="1" ht="15" customHeight="1" spans="1:3">
      <c r="A45" s="257">
        <v>40</v>
      </c>
      <c r="B45" s="258" t="s">
        <v>700</v>
      </c>
      <c r="C45" s="256">
        <v>1076</v>
      </c>
    </row>
    <row r="46" s="242" customFormat="1" ht="15" customHeight="1" spans="1:3">
      <c r="A46" s="254">
        <v>41</v>
      </c>
      <c r="B46" s="258" t="s">
        <v>701</v>
      </c>
      <c r="C46" s="256">
        <v>2581</v>
      </c>
    </row>
    <row r="47" s="242" customFormat="1" ht="15" customHeight="1" spans="1:3">
      <c r="A47" s="261">
        <v>42</v>
      </c>
      <c r="B47" s="262" t="s">
        <v>702</v>
      </c>
      <c r="C47" s="263">
        <v>1353</v>
      </c>
    </row>
  </sheetData>
  <mergeCells count="2">
    <mergeCell ref="A1:C1"/>
    <mergeCell ref="A2:C2"/>
  </mergeCells>
  <printOptions horizontalCentered="1"/>
  <pageMargins left="0.708333333333333" right="0.708333333333333" top="0.747916666666667" bottom="0.708333333333333" header="0.314583333333333" footer="0.511805555555556"/>
  <pageSetup paperSize="9" orientation="portrait" horizontalDpi="600"/>
  <headerFooter>
    <oddFooter>&amp;C— &amp;P —</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workbookViewId="0">
      <selection activeCell="J15" sqref="J15"/>
    </sheetView>
  </sheetViews>
  <sheetFormatPr defaultColWidth="8.87962962962963" defaultRowHeight="22.15" customHeight="1"/>
  <cols>
    <col min="1" max="1" width="24.9351851851852" style="45" customWidth="1"/>
    <col min="2" max="2" width="10.6296296296296" style="45" hidden="1" customWidth="1"/>
    <col min="3" max="3" width="12.5925925925926" style="45" customWidth="1"/>
    <col min="4" max="4" width="8.78703703703704" style="196" customWidth="1"/>
    <col min="5" max="5" width="19.7685185185185" style="45" customWidth="1"/>
    <col min="6" max="6" width="10.6296296296296" style="45" hidden="1" customWidth="1"/>
    <col min="7" max="7" width="13" style="45" customWidth="1"/>
    <col min="8" max="8" width="10.1388888888889" style="197" customWidth="1"/>
    <col min="9" max="9" width="8.87962962962963" style="45"/>
    <col min="10" max="10" width="9.37962962962963" style="45" customWidth="1"/>
    <col min="11" max="16384" width="8.87962962962963" style="45"/>
  </cols>
  <sheetData>
    <row r="1" s="191" customFormat="1" ht="16" customHeight="1" spans="1:8">
      <c r="A1" s="191" t="s">
        <v>958</v>
      </c>
      <c r="H1" s="198"/>
    </row>
    <row r="2" s="192" customFormat="1" ht="30" customHeight="1" spans="1:8">
      <c r="A2" s="199" t="s">
        <v>959</v>
      </c>
      <c r="B2" s="199"/>
      <c r="C2" s="199"/>
      <c r="D2" s="199"/>
      <c r="E2" s="199"/>
      <c r="F2" s="199"/>
      <c r="G2" s="199"/>
      <c r="H2" s="199"/>
    </row>
    <row r="3" s="193" customFormat="1" ht="20" customHeight="1" spans="4:8">
      <c r="D3" s="200"/>
      <c r="F3" s="201" t="s">
        <v>35</v>
      </c>
      <c r="G3" s="201"/>
      <c r="H3" s="201"/>
    </row>
    <row r="4" s="194" customFormat="1" ht="30" customHeight="1" spans="1:8">
      <c r="A4" s="202" t="s">
        <v>36</v>
      </c>
      <c r="B4" s="203" t="s">
        <v>960</v>
      </c>
      <c r="C4" s="203" t="s">
        <v>840</v>
      </c>
      <c r="D4" s="203" t="s">
        <v>961</v>
      </c>
      <c r="E4" s="204" t="s">
        <v>41</v>
      </c>
      <c r="F4" s="203" t="s">
        <v>960</v>
      </c>
      <c r="G4" s="203" t="s">
        <v>840</v>
      </c>
      <c r="H4" s="205" t="s">
        <v>961</v>
      </c>
    </row>
    <row r="5" s="195" customFormat="1" ht="30" customHeight="1" spans="1:10">
      <c r="A5" s="206" t="s">
        <v>42</v>
      </c>
      <c r="B5" s="207">
        <f>B6+B16</f>
        <v>716013</v>
      </c>
      <c r="C5" s="207">
        <f>C6+C16</f>
        <v>480469</v>
      </c>
      <c r="D5" s="208">
        <f>(C5-B5)/B5*100</f>
        <v>-32.8966094191027</v>
      </c>
      <c r="E5" s="209" t="s">
        <v>42</v>
      </c>
      <c r="F5" s="210">
        <f>F6+F16</f>
        <v>716013</v>
      </c>
      <c r="G5" s="210">
        <f>G6+G16</f>
        <v>480469</v>
      </c>
      <c r="H5" s="211">
        <f>(G5-F5)/F5*100</f>
        <v>-32.8966094191027</v>
      </c>
      <c r="J5" s="239"/>
    </row>
    <row r="6" s="195" customFormat="1" ht="30" customHeight="1" spans="1:10">
      <c r="A6" s="212" t="s">
        <v>713</v>
      </c>
      <c r="B6" s="207">
        <f>SUM(B7:B12)</f>
        <v>120136</v>
      </c>
      <c r="C6" s="207">
        <f>SUM(C7:C12)</f>
        <v>197100</v>
      </c>
      <c r="D6" s="208">
        <f t="shared" ref="D6:D19" si="0">(C6-B6)/B6*100</f>
        <v>64.0640607311713</v>
      </c>
      <c r="E6" s="213" t="s">
        <v>714</v>
      </c>
      <c r="F6" s="210">
        <f>SUM(F7:F15)</f>
        <v>317436</v>
      </c>
      <c r="G6" s="210">
        <f>SUM(G7:G15)</f>
        <v>310869</v>
      </c>
      <c r="H6" s="211">
        <f t="shared" ref="H6:H20" si="1">(G6-F6)/F6*100</f>
        <v>-2.06876346728159</v>
      </c>
      <c r="J6" s="239"/>
    </row>
    <row r="7" ht="30" customHeight="1" spans="1:8">
      <c r="A7" s="214" t="s">
        <v>715</v>
      </c>
      <c r="B7" s="215"/>
      <c r="C7" s="216"/>
      <c r="D7" s="217"/>
      <c r="E7" s="218" t="s">
        <v>962</v>
      </c>
      <c r="F7" s="210"/>
      <c r="G7" s="219">
        <v>100</v>
      </c>
      <c r="H7" s="220"/>
    </row>
    <row r="8" ht="30" customHeight="1" spans="1:8">
      <c r="A8" s="214" t="s">
        <v>717</v>
      </c>
      <c r="B8" s="215">
        <v>-7</v>
      </c>
      <c r="C8" s="216"/>
      <c r="D8" s="217">
        <f t="shared" si="0"/>
        <v>-100</v>
      </c>
      <c r="E8" s="218" t="s">
        <v>718</v>
      </c>
      <c r="F8" s="221">
        <v>51443</v>
      </c>
      <c r="G8" s="222">
        <v>68700</v>
      </c>
      <c r="H8" s="220">
        <f t="shared" si="1"/>
        <v>33.5458662986218</v>
      </c>
    </row>
    <row r="9" ht="30" customHeight="1" spans="1:8">
      <c r="A9" s="214" t="s">
        <v>719</v>
      </c>
      <c r="B9" s="215">
        <v>63455</v>
      </c>
      <c r="C9" s="216">
        <v>130000</v>
      </c>
      <c r="D9" s="217">
        <f t="shared" si="0"/>
        <v>104.869592624695</v>
      </c>
      <c r="E9" s="218" t="s">
        <v>720</v>
      </c>
      <c r="F9" s="221">
        <v>64498</v>
      </c>
      <c r="G9" s="223">
        <v>60860</v>
      </c>
      <c r="H9" s="220">
        <f t="shared" si="1"/>
        <v>-5.64048497627833</v>
      </c>
    </row>
    <row r="10" ht="30" customHeight="1" spans="1:8">
      <c r="A10" s="214" t="s">
        <v>721</v>
      </c>
      <c r="B10" s="215">
        <v>2345</v>
      </c>
      <c r="C10" s="222">
        <v>4000</v>
      </c>
      <c r="D10" s="224">
        <f t="shared" si="0"/>
        <v>70.5756929637527</v>
      </c>
      <c r="E10" s="225" t="s">
        <v>722</v>
      </c>
      <c r="F10" s="221">
        <v>7508</v>
      </c>
      <c r="G10" s="223">
        <v>84891</v>
      </c>
      <c r="H10" s="220">
        <f t="shared" si="1"/>
        <v>1030.67394778903</v>
      </c>
    </row>
    <row r="11" ht="30" customHeight="1" spans="1:8">
      <c r="A11" s="226" t="s">
        <v>723</v>
      </c>
      <c r="B11" s="215">
        <v>819</v>
      </c>
      <c r="C11" s="222">
        <v>700</v>
      </c>
      <c r="D11" s="224">
        <f t="shared" si="0"/>
        <v>-14.5299145299145</v>
      </c>
      <c r="E11" s="225" t="s">
        <v>963</v>
      </c>
      <c r="F11" s="221"/>
      <c r="G11" s="223">
        <v>1168</v>
      </c>
      <c r="H11" s="220"/>
    </row>
    <row r="12" ht="30" customHeight="1" spans="1:8">
      <c r="A12" s="226" t="s">
        <v>964</v>
      </c>
      <c r="B12" s="215">
        <v>53524</v>
      </c>
      <c r="C12" s="222">
        <v>62400</v>
      </c>
      <c r="D12" s="224">
        <f t="shared" si="0"/>
        <v>16.5832150063523</v>
      </c>
      <c r="E12" s="225" t="s">
        <v>965</v>
      </c>
      <c r="F12" s="221"/>
      <c r="G12" s="223">
        <v>30</v>
      </c>
      <c r="H12" s="220"/>
    </row>
    <row r="13" ht="30" customHeight="1" spans="1:8">
      <c r="A13" s="227"/>
      <c r="B13" s="215"/>
      <c r="C13" s="222"/>
      <c r="D13" s="224"/>
      <c r="E13" s="218" t="s">
        <v>966</v>
      </c>
      <c r="F13" s="221">
        <v>132357</v>
      </c>
      <c r="G13" s="223">
        <v>29962</v>
      </c>
      <c r="H13" s="220">
        <f t="shared" si="1"/>
        <v>-77.3627386537924</v>
      </c>
    </row>
    <row r="14" s="195" customFormat="1" ht="30" customHeight="1" spans="1:8">
      <c r="A14" s="227"/>
      <c r="B14" s="215"/>
      <c r="C14" s="222"/>
      <c r="D14" s="224"/>
      <c r="E14" s="218" t="s">
        <v>967</v>
      </c>
      <c r="F14" s="221">
        <v>61623</v>
      </c>
      <c r="G14" s="222">
        <v>65151</v>
      </c>
      <c r="H14" s="220">
        <f t="shared" si="1"/>
        <v>5.72513509566233</v>
      </c>
    </row>
    <row r="15" ht="30" customHeight="1" spans="1:8">
      <c r="A15" s="227"/>
      <c r="B15" s="215"/>
      <c r="C15" s="222"/>
      <c r="D15" s="224"/>
      <c r="E15" s="218" t="s">
        <v>968</v>
      </c>
      <c r="F15" s="221">
        <v>7</v>
      </c>
      <c r="G15" s="222">
        <v>7</v>
      </c>
      <c r="H15" s="220"/>
    </row>
    <row r="16" ht="30" customHeight="1" spans="1:8">
      <c r="A16" s="228" t="s">
        <v>728</v>
      </c>
      <c r="B16" s="207">
        <f>SUM(B17:B20)</f>
        <v>595877</v>
      </c>
      <c r="C16" s="207">
        <f>SUM(C17:C20)</f>
        <v>283369</v>
      </c>
      <c r="D16" s="208">
        <f t="shared" si="0"/>
        <v>-52.4450515794367</v>
      </c>
      <c r="E16" s="213" t="s">
        <v>729</v>
      </c>
      <c r="F16" s="210">
        <f>SUM(F17:F20)</f>
        <v>398577</v>
      </c>
      <c r="G16" s="210">
        <f>SUM(G17:G20)</f>
        <v>169600</v>
      </c>
      <c r="H16" s="211">
        <f t="shared" si="1"/>
        <v>-57.4486234780231</v>
      </c>
    </row>
    <row r="17" ht="30" customHeight="1" spans="1:8">
      <c r="A17" s="229" t="s">
        <v>730</v>
      </c>
      <c r="B17" s="230">
        <v>217677</v>
      </c>
      <c r="C17" s="230">
        <v>61050</v>
      </c>
      <c r="D17" s="231">
        <f t="shared" si="0"/>
        <v>-71.9538582395016</v>
      </c>
      <c r="E17" s="218" t="s">
        <v>731</v>
      </c>
      <c r="F17" s="219">
        <v>3428</v>
      </c>
      <c r="G17" s="230">
        <v>6800</v>
      </c>
      <c r="H17" s="220">
        <f t="shared" si="1"/>
        <v>98.3663943990665</v>
      </c>
    </row>
    <row r="18" ht="30" customHeight="1" spans="1:8">
      <c r="A18" s="232" t="s">
        <v>732</v>
      </c>
      <c r="B18" s="230">
        <v>306500</v>
      </c>
      <c r="C18" s="230">
        <v>68770</v>
      </c>
      <c r="D18" s="231">
        <f t="shared" si="0"/>
        <v>-77.5628058727569</v>
      </c>
      <c r="E18" s="218" t="s">
        <v>733</v>
      </c>
      <c r="F18" s="219">
        <v>203600</v>
      </c>
      <c r="G18" s="230">
        <v>74800</v>
      </c>
      <c r="H18" s="220">
        <f t="shared" si="1"/>
        <v>-63.2612966601179</v>
      </c>
    </row>
    <row r="19" customHeight="1" spans="1:8">
      <c r="A19" s="232" t="s">
        <v>734</v>
      </c>
      <c r="B19" s="230">
        <v>71700</v>
      </c>
      <c r="C19" s="230">
        <v>153549</v>
      </c>
      <c r="D19" s="231">
        <f t="shared" si="0"/>
        <v>114.154811715481</v>
      </c>
      <c r="E19" s="218" t="s">
        <v>735</v>
      </c>
      <c r="F19" s="219">
        <v>38000</v>
      </c>
      <c r="G19" s="230">
        <v>88000</v>
      </c>
      <c r="H19" s="220">
        <f t="shared" si="1"/>
        <v>131.578947368421</v>
      </c>
    </row>
    <row r="20" customHeight="1" spans="1:8">
      <c r="A20" s="233" t="s">
        <v>736</v>
      </c>
      <c r="B20" s="234"/>
      <c r="C20" s="235"/>
      <c r="D20" s="236"/>
      <c r="E20" s="237" t="s">
        <v>737</v>
      </c>
      <c r="F20" s="235">
        <v>153549</v>
      </c>
      <c r="G20" s="235"/>
      <c r="H20" s="238">
        <f t="shared" si="1"/>
        <v>-100</v>
      </c>
    </row>
  </sheetData>
  <mergeCells count="2">
    <mergeCell ref="A2:H2"/>
    <mergeCell ref="F3:H3"/>
  </mergeCells>
  <printOptions horizontalCentered="1"/>
  <pageMargins left="0.708333333333333" right="0.708333333333333" top="0.747916666666667" bottom="0.708333333333333" header="0.314583333333333" footer="0.511805555555556"/>
  <pageSetup paperSize="9" orientation="portrait" horizontalDpi="600"/>
  <headerFooter>
    <oddFooter>&amp;C— &amp;P —</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3"/>
  <sheetViews>
    <sheetView workbookViewId="0">
      <selection activeCell="A2" sqref="A2:C2"/>
    </sheetView>
  </sheetViews>
  <sheetFormatPr defaultColWidth="9" defaultRowHeight="12"/>
  <cols>
    <col min="1" max="1" width="13.6296296296296" style="168" customWidth="1"/>
    <col min="2" max="2" width="52.6203703703704" style="169" customWidth="1"/>
    <col min="3" max="3" width="22.6296296296296" style="170" customWidth="1"/>
    <col min="4" max="16384" width="9" style="169"/>
  </cols>
  <sheetData>
    <row r="1" s="163" customFormat="1" ht="16" customHeight="1" spans="1:3">
      <c r="A1" s="163" t="s">
        <v>969</v>
      </c>
      <c r="B1" s="171"/>
      <c r="C1" s="171"/>
    </row>
    <row r="2" s="164" customFormat="1" ht="30" customHeight="1" spans="1:3">
      <c r="A2" s="172" t="s">
        <v>970</v>
      </c>
      <c r="B2" s="172"/>
      <c r="C2" s="172"/>
    </row>
    <row r="3" s="165" customFormat="1" ht="20" customHeight="1" spans="1:3">
      <c r="A3" s="173"/>
      <c r="B3" s="174"/>
      <c r="C3" s="175" t="s">
        <v>35</v>
      </c>
    </row>
    <row r="4" s="166" customFormat="1" ht="20" customHeight="1" spans="1:3">
      <c r="A4" s="176" t="s">
        <v>126</v>
      </c>
      <c r="B4" s="177" t="s">
        <v>578</v>
      </c>
      <c r="C4" s="178" t="s">
        <v>867</v>
      </c>
    </row>
    <row r="5" ht="17.3" customHeight="1" spans="1:3">
      <c r="A5" s="179"/>
      <c r="B5" s="180" t="s">
        <v>741</v>
      </c>
      <c r="C5" s="181">
        <f>C6+C9+C25+C36+C39+C42+C45+C54+C60</f>
        <v>310869</v>
      </c>
    </row>
    <row r="6" ht="17.3" customHeight="1" spans="1:3">
      <c r="A6" s="179">
        <v>207</v>
      </c>
      <c r="B6" s="180" t="s">
        <v>622</v>
      </c>
      <c r="C6" s="181">
        <v>100</v>
      </c>
    </row>
    <row r="7" ht="17.3" customHeight="1" spans="1:3">
      <c r="A7" s="179">
        <v>20709</v>
      </c>
      <c r="B7" s="180" t="s">
        <v>971</v>
      </c>
      <c r="C7" s="181">
        <v>100</v>
      </c>
    </row>
    <row r="8" ht="17.3" customHeight="1" spans="1:3">
      <c r="A8" s="179">
        <v>2070904</v>
      </c>
      <c r="B8" s="182" t="s">
        <v>972</v>
      </c>
      <c r="C8" s="181">
        <v>100</v>
      </c>
    </row>
    <row r="9" ht="17.3" customHeight="1" spans="1:3">
      <c r="A9" s="179">
        <v>212</v>
      </c>
      <c r="B9" s="180" t="s">
        <v>64</v>
      </c>
      <c r="C9" s="181">
        <f>C10+C16+C19+C22</f>
        <v>68700</v>
      </c>
    </row>
    <row r="10" ht="17.3" customHeight="1" spans="1:3">
      <c r="A10" s="179">
        <v>21208</v>
      </c>
      <c r="B10" s="180" t="s">
        <v>742</v>
      </c>
      <c r="C10" s="181">
        <f>SUM(C11:C15)</f>
        <v>39940</v>
      </c>
    </row>
    <row r="11" ht="17.3" customHeight="1" spans="1:3">
      <c r="A11" s="179">
        <v>2120801</v>
      </c>
      <c r="B11" s="182" t="s">
        <v>743</v>
      </c>
      <c r="C11" s="181">
        <v>31009</v>
      </c>
    </row>
    <row r="12" ht="17.3" customHeight="1" spans="1:3">
      <c r="A12" s="179">
        <v>2120803</v>
      </c>
      <c r="B12" s="182" t="s">
        <v>973</v>
      </c>
      <c r="C12" s="181">
        <v>614</v>
      </c>
    </row>
    <row r="13" ht="17.3" customHeight="1" spans="1:3">
      <c r="A13" s="179">
        <v>2120804</v>
      </c>
      <c r="B13" s="182" t="s">
        <v>744</v>
      </c>
      <c r="C13" s="181">
        <v>1666</v>
      </c>
    </row>
    <row r="14" ht="17.3" customHeight="1" spans="1:3">
      <c r="A14" s="179">
        <v>2120806</v>
      </c>
      <c r="B14" s="182" t="s">
        <v>745</v>
      </c>
      <c r="C14" s="181">
        <v>43</v>
      </c>
    </row>
    <row r="15" ht="17.3" customHeight="1" spans="1:3">
      <c r="A15" s="179">
        <v>2120899</v>
      </c>
      <c r="B15" s="182" t="s">
        <v>746</v>
      </c>
      <c r="C15" s="181">
        <v>6608</v>
      </c>
    </row>
    <row r="16" s="167" customFormat="1" ht="17.3" customHeight="1" spans="1:3">
      <c r="A16" s="179">
        <v>21213</v>
      </c>
      <c r="B16" s="180" t="s">
        <v>748</v>
      </c>
      <c r="C16" s="181">
        <v>1</v>
      </c>
    </row>
    <row r="17" s="167" customFormat="1" ht="17.3" customHeight="1" spans="1:13">
      <c r="A17" s="179">
        <v>2121302</v>
      </c>
      <c r="B17" s="182" t="s">
        <v>749</v>
      </c>
      <c r="C17" s="181">
        <v>1</v>
      </c>
      <c r="M17" s="169"/>
    </row>
    <row r="18" s="167" customFormat="1" ht="17.3" customHeight="1" spans="1:3">
      <c r="A18" s="179">
        <v>2121399</v>
      </c>
      <c r="B18" s="182" t="s">
        <v>750</v>
      </c>
      <c r="C18" s="181"/>
    </row>
    <row r="19" s="167" customFormat="1" ht="17.3" customHeight="1" spans="1:3">
      <c r="A19" s="179">
        <v>21214</v>
      </c>
      <c r="B19" s="180" t="s">
        <v>751</v>
      </c>
      <c r="C19" s="181">
        <v>1100</v>
      </c>
    </row>
    <row r="20" s="167" customFormat="1" ht="17.3" customHeight="1" spans="1:3">
      <c r="A20" s="179">
        <v>2121401</v>
      </c>
      <c r="B20" s="182" t="s">
        <v>752</v>
      </c>
      <c r="C20" s="181">
        <v>1100</v>
      </c>
    </row>
    <row r="21" s="167" customFormat="1" ht="17.3" customHeight="1" spans="1:3">
      <c r="A21" s="179">
        <v>2121499</v>
      </c>
      <c r="B21" s="182" t="s">
        <v>753</v>
      </c>
      <c r="C21" s="181"/>
    </row>
    <row r="22" s="167" customFormat="1" ht="17.3" customHeight="1" spans="1:3">
      <c r="A22" s="179">
        <v>21298</v>
      </c>
      <c r="B22" s="180" t="s">
        <v>754</v>
      </c>
      <c r="C22" s="181">
        <v>27659</v>
      </c>
    </row>
    <row r="23" s="167" customFormat="1" ht="17.3" customHeight="1" spans="1:3">
      <c r="A23" s="179">
        <v>2129801</v>
      </c>
      <c r="B23" s="182" t="s">
        <v>755</v>
      </c>
      <c r="C23" s="181">
        <v>23479</v>
      </c>
    </row>
    <row r="24" s="167" customFormat="1" ht="17.3" customHeight="1" spans="1:3">
      <c r="A24" s="179">
        <v>2129899</v>
      </c>
      <c r="B24" s="182" t="s">
        <v>430</v>
      </c>
      <c r="C24" s="181">
        <v>4180</v>
      </c>
    </row>
    <row r="25" s="167" customFormat="1" ht="17.3" customHeight="1" spans="1:3">
      <c r="A25" s="179">
        <v>213</v>
      </c>
      <c r="B25" s="180" t="s">
        <v>66</v>
      </c>
      <c r="C25" s="181">
        <f>C26+C29+C31+C34</f>
        <v>60860</v>
      </c>
    </row>
    <row r="26" s="167" customFormat="1" ht="17.3" customHeight="1" spans="1:3">
      <c r="A26" s="179">
        <v>21367</v>
      </c>
      <c r="B26" s="180" t="s">
        <v>756</v>
      </c>
      <c r="C26" s="181">
        <f>C27+C28</f>
        <v>965</v>
      </c>
    </row>
    <row r="27" s="167" customFormat="1" ht="17.3" customHeight="1" spans="1:6">
      <c r="A27" s="179">
        <v>2136701</v>
      </c>
      <c r="B27" s="182" t="s">
        <v>757</v>
      </c>
      <c r="C27" s="181">
        <v>701</v>
      </c>
      <c r="F27" s="169"/>
    </row>
    <row r="28" s="167" customFormat="1" ht="17.3" customHeight="1" spans="1:3">
      <c r="A28" s="179">
        <v>2136702</v>
      </c>
      <c r="B28" s="182" t="s">
        <v>758</v>
      </c>
      <c r="C28" s="181">
        <v>264</v>
      </c>
    </row>
    <row r="29" s="167" customFormat="1" ht="17.3" customHeight="1" spans="1:3">
      <c r="A29" s="179">
        <v>21369</v>
      </c>
      <c r="B29" s="180" t="s">
        <v>759</v>
      </c>
      <c r="C29" s="181">
        <v>57060</v>
      </c>
    </row>
    <row r="30" s="167" customFormat="1" ht="17.3" customHeight="1" spans="1:3">
      <c r="A30" s="179">
        <v>2136902</v>
      </c>
      <c r="B30" s="182" t="s">
        <v>760</v>
      </c>
      <c r="C30" s="181">
        <v>57060</v>
      </c>
    </row>
    <row r="31" s="167" customFormat="1" ht="17.3" customHeight="1" spans="1:3">
      <c r="A31" s="179">
        <v>21372</v>
      </c>
      <c r="B31" s="180" t="s">
        <v>761</v>
      </c>
      <c r="C31" s="181">
        <v>2516</v>
      </c>
    </row>
    <row r="32" s="167" customFormat="1" ht="17.3" customHeight="1" spans="1:3">
      <c r="A32" s="179">
        <v>2137201</v>
      </c>
      <c r="B32" s="182" t="s">
        <v>762</v>
      </c>
      <c r="C32" s="181">
        <v>2058</v>
      </c>
    </row>
    <row r="33" s="167" customFormat="1" ht="17.3" customHeight="1" spans="1:3">
      <c r="A33" s="179">
        <v>2137202</v>
      </c>
      <c r="B33" s="182" t="s">
        <v>757</v>
      </c>
      <c r="C33" s="181">
        <v>458</v>
      </c>
    </row>
    <row r="34" s="167" customFormat="1" ht="17.3" customHeight="1" spans="1:3">
      <c r="A34" s="179">
        <v>21373</v>
      </c>
      <c r="B34" s="180" t="s">
        <v>763</v>
      </c>
      <c r="C34" s="181">
        <v>319</v>
      </c>
    </row>
    <row r="35" s="167" customFormat="1" ht="17.3" customHeight="1" spans="1:3">
      <c r="A35" s="179">
        <v>2137302</v>
      </c>
      <c r="B35" s="182" t="s">
        <v>757</v>
      </c>
      <c r="C35" s="181">
        <v>319</v>
      </c>
    </row>
    <row r="36" s="167" customFormat="1" ht="17.3" customHeight="1" spans="1:3">
      <c r="A36" s="179">
        <v>214</v>
      </c>
      <c r="B36" s="180" t="s">
        <v>974</v>
      </c>
      <c r="C36" s="181">
        <v>84891</v>
      </c>
    </row>
    <row r="37" s="167" customFormat="1" ht="17.3" customHeight="1" spans="1:3">
      <c r="A37" s="179">
        <v>21498</v>
      </c>
      <c r="B37" s="180" t="s">
        <v>754</v>
      </c>
      <c r="C37" s="181">
        <v>84891</v>
      </c>
    </row>
    <row r="38" s="167" customFormat="1" ht="17.3" customHeight="1" spans="1:3">
      <c r="A38" s="179">
        <v>2149801</v>
      </c>
      <c r="B38" s="182" t="s">
        <v>975</v>
      </c>
      <c r="C38" s="181">
        <v>84891</v>
      </c>
    </row>
    <row r="39" s="167" customFormat="1" ht="17.3" customHeight="1" spans="1:3">
      <c r="A39" s="179">
        <v>215</v>
      </c>
      <c r="B39" s="180" t="s">
        <v>976</v>
      </c>
      <c r="C39" s="181">
        <v>1168</v>
      </c>
    </row>
    <row r="40" s="167" customFormat="1" ht="17.3" customHeight="1" spans="1:3">
      <c r="A40" s="179">
        <v>21598</v>
      </c>
      <c r="B40" s="180" t="s">
        <v>754</v>
      </c>
      <c r="C40" s="181">
        <v>1168</v>
      </c>
    </row>
    <row r="41" s="167" customFormat="1" ht="17.3" customHeight="1" spans="1:3">
      <c r="A41" s="183">
        <v>2159802</v>
      </c>
      <c r="B41" s="184" t="s">
        <v>977</v>
      </c>
      <c r="C41" s="185">
        <v>1168</v>
      </c>
    </row>
    <row r="42" s="167" customFormat="1" ht="17.3" customHeight="1" spans="1:3">
      <c r="A42" s="186">
        <v>221</v>
      </c>
      <c r="B42" s="187" t="s">
        <v>978</v>
      </c>
      <c r="C42" s="188">
        <v>30</v>
      </c>
    </row>
    <row r="43" s="167" customFormat="1" ht="17.3" customHeight="1" spans="1:3">
      <c r="A43" s="179">
        <v>21598</v>
      </c>
      <c r="B43" s="180" t="s">
        <v>754</v>
      </c>
      <c r="C43" s="181">
        <v>30</v>
      </c>
    </row>
    <row r="44" s="167" customFormat="1" ht="17.3" customHeight="1" spans="1:3">
      <c r="A44" s="179">
        <v>2159802</v>
      </c>
      <c r="B44" s="182" t="s">
        <v>979</v>
      </c>
      <c r="C44" s="181">
        <v>30</v>
      </c>
    </row>
    <row r="45" s="167" customFormat="1" ht="17.3" customHeight="1" spans="1:3">
      <c r="A45" s="179">
        <v>229</v>
      </c>
      <c r="B45" s="180" t="s">
        <v>83</v>
      </c>
      <c r="C45" s="181">
        <f>C46+C52</f>
        <v>29962</v>
      </c>
    </row>
    <row r="46" s="167" customFormat="1" ht="17.3" customHeight="1" spans="1:3">
      <c r="A46" s="179">
        <v>22960</v>
      </c>
      <c r="B46" s="180" t="s">
        <v>768</v>
      </c>
      <c r="C46" s="181">
        <f>C47+C48+C49+C50+C51</f>
        <v>5840</v>
      </c>
    </row>
    <row r="47" s="167" customFormat="1" ht="17.3" customHeight="1" spans="1:3">
      <c r="A47" s="179">
        <v>2296002</v>
      </c>
      <c r="B47" s="182" t="s">
        <v>769</v>
      </c>
      <c r="C47" s="181">
        <v>3102</v>
      </c>
    </row>
    <row r="48" s="167" customFormat="1" ht="17.3" customHeight="1" spans="1:3">
      <c r="A48" s="179">
        <v>2296003</v>
      </c>
      <c r="B48" s="182" t="s">
        <v>770</v>
      </c>
      <c r="C48" s="181">
        <v>2166</v>
      </c>
    </row>
    <row r="49" s="167" customFormat="1" ht="17.3" customHeight="1" spans="1:3">
      <c r="A49" s="179">
        <v>2296004</v>
      </c>
      <c r="B49" s="182" t="s">
        <v>771</v>
      </c>
      <c r="C49" s="181">
        <v>264</v>
      </c>
    </row>
    <row r="50" s="167" customFormat="1" ht="17.3" customHeight="1" spans="1:3">
      <c r="A50" s="179">
        <v>2296006</v>
      </c>
      <c r="B50" s="182" t="s">
        <v>772</v>
      </c>
      <c r="C50" s="181">
        <v>184</v>
      </c>
    </row>
    <row r="51" s="167" customFormat="1" ht="17.3" customHeight="1" spans="1:3">
      <c r="A51" s="179">
        <v>2296099</v>
      </c>
      <c r="B51" s="182" t="s">
        <v>773</v>
      </c>
      <c r="C51" s="181">
        <v>124</v>
      </c>
    </row>
    <row r="52" s="167" customFormat="1" ht="17.3" customHeight="1" spans="1:3">
      <c r="A52" s="179">
        <v>22998</v>
      </c>
      <c r="B52" s="180" t="s">
        <v>754</v>
      </c>
      <c r="C52" s="181">
        <v>24122</v>
      </c>
    </row>
    <row r="53" s="167" customFormat="1" ht="17.3" customHeight="1" spans="1:3">
      <c r="A53" s="179">
        <v>2299899</v>
      </c>
      <c r="B53" s="182" t="s">
        <v>566</v>
      </c>
      <c r="C53" s="181">
        <v>24122</v>
      </c>
    </row>
    <row r="54" s="167" customFormat="1" ht="17.3" customHeight="1" spans="1:3">
      <c r="A54" s="179">
        <v>232</v>
      </c>
      <c r="B54" s="180" t="s">
        <v>85</v>
      </c>
      <c r="C54" s="181">
        <v>65151</v>
      </c>
    </row>
    <row r="55" s="167" customFormat="1" ht="17.3" customHeight="1" spans="1:3">
      <c r="A55" s="179">
        <v>23204</v>
      </c>
      <c r="B55" s="180" t="s">
        <v>774</v>
      </c>
      <c r="C55" s="181">
        <f>SUM(C56:C59)</f>
        <v>65151</v>
      </c>
    </row>
    <row r="56" s="167" customFormat="1" ht="17.3" customHeight="1" spans="1:3">
      <c r="A56" s="179">
        <v>2320411</v>
      </c>
      <c r="B56" s="182" t="s">
        <v>775</v>
      </c>
      <c r="C56" s="181">
        <v>10720</v>
      </c>
    </row>
    <row r="57" ht="17.3" customHeight="1" spans="1:3">
      <c r="A57" s="179">
        <v>2320431</v>
      </c>
      <c r="B57" s="182" t="s">
        <v>776</v>
      </c>
      <c r="C57" s="181">
        <v>1726</v>
      </c>
    </row>
    <row r="58" ht="17.3" customHeight="1" spans="1:3">
      <c r="A58" s="179">
        <v>2320433</v>
      </c>
      <c r="B58" s="182" t="s">
        <v>777</v>
      </c>
      <c r="C58" s="181">
        <v>8006</v>
      </c>
    </row>
    <row r="59" ht="17.3" customHeight="1" spans="1:3">
      <c r="A59" s="179">
        <v>2320498</v>
      </c>
      <c r="B59" s="182" t="s">
        <v>778</v>
      </c>
      <c r="C59" s="181">
        <v>44699</v>
      </c>
    </row>
    <row r="60" ht="17.3" customHeight="1" spans="1:3">
      <c r="A60" s="179">
        <v>233</v>
      </c>
      <c r="B60" s="180" t="s">
        <v>87</v>
      </c>
      <c r="C60" s="181">
        <v>7</v>
      </c>
    </row>
    <row r="61" ht="17.3" customHeight="1" spans="1:3">
      <c r="A61" s="179">
        <v>23304</v>
      </c>
      <c r="B61" s="180" t="s">
        <v>779</v>
      </c>
      <c r="C61" s="181">
        <v>7</v>
      </c>
    </row>
    <row r="62" ht="17.3" customHeight="1" spans="1:3">
      <c r="A62" s="179">
        <v>2330411</v>
      </c>
      <c r="B62" s="189" t="s">
        <v>780</v>
      </c>
      <c r="C62" s="181">
        <v>4</v>
      </c>
    </row>
    <row r="63" ht="17.3" customHeight="1" spans="1:3">
      <c r="A63" s="183">
        <v>2330498</v>
      </c>
      <c r="B63" s="190" t="s">
        <v>782</v>
      </c>
      <c r="C63" s="185">
        <v>3</v>
      </c>
    </row>
  </sheetData>
  <mergeCells count="2">
    <mergeCell ref="B1:C1"/>
    <mergeCell ref="A2:C2"/>
  </mergeCells>
  <printOptions horizontalCentered="1"/>
  <pageMargins left="0.708333333333333" right="0.708333333333333" top="0.747916666666667" bottom="0.708333333333333" header="0.314583333333333" footer="0.511805555555556"/>
  <pageSetup paperSize="9" orientation="portrait" horizontalDpi="600"/>
  <headerFooter>
    <oddFooter>&amp;C— &amp;P —</oddFooter>
  </headerFooter>
  <ignoredErrors>
    <ignoredError sqref="C10" formulaRange="1"/>
  </ignoredErrors>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5"/>
  <sheetViews>
    <sheetView workbookViewId="0">
      <selection activeCell="F4" sqref="F4"/>
    </sheetView>
  </sheetViews>
  <sheetFormatPr defaultColWidth="9" defaultRowHeight="20.1" customHeight="1" outlineLevelCol="4"/>
  <cols>
    <col min="1" max="1" width="33.6388888888889" style="131" customWidth="1"/>
    <col min="2" max="2" width="11.1296296296296" style="132" customWidth="1"/>
    <col min="3" max="3" width="33.6018518518519" style="133" customWidth="1"/>
    <col min="4" max="4" width="10.75" style="134" customWidth="1"/>
    <col min="5" max="5" width="13" style="135" customWidth="1"/>
    <col min="6" max="16384" width="9" style="135"/>
  </cols>
  <sheetData>
    <row r="1" s="70" customFormat="1" ht="16" customHeight="1" spans="1:4">
      <c r="A1" s="136" t="s">
        <v>980</v>
      </c>
      <c r="B1" s="136"/>
      <c r="C1" s="136"/>
      <c r="D1" s="136"/>
    </row>
    <row r="2" s="129" customFormat="1" ht="30" customHeight="1" spans="1:4">
      <c r="A2" s="137" t="s">
        <v>981</v>
      </c>
      <c r="B2" s="137"/>
      <c r="C2" s="137"/>
      <c r="D2" s="137"/>
    </row>
    <row r="3" s="130" customFormat="1" ht="20" customHeight="1" spans="1:4">
      <c r="A3" s="138"/>
      <c r="B3" s="138"/>
      <c r="C3" s="138"/>
      <c r="D3" s="139" t="s">
        <v>35</v>
      </c>
    </row>
    <row r="4" s="72" customFormat="1" ht="33" customHeight="1" spans="1:4">
      <c r="A4" s="140" t="s">
        <v>982</v>
      </c>
      <c r="B4" s="141" t="s">
        <v>707</v>
      </c>
      <c r="C4" s="142" t="s">
        <v>578</v>
      </c>
      <c r="D4" s="143" t="s">
        <v>707</v>
      </c>
    </row>
    <row r="5" ht="33.75" customHeight="1" spans="1:5">
      <c r="A5" s="144" t="s">
        <v>579</v>
      </c>
      <c r="B5" s="145">
        <f>SUM(B6:B14)</f>
        <v>61050</v>
      </c>
      <c r="C5" s="146" t="s">
        <v>925</v>
      </c>
      <c r="D5" s="147"/>
      <c r="E5" s="132"/>
    </row>
    <row r="6" ht="33.75" customHeight="1" spans="1:5">
      <c r="A6" s="148" t="s">
        <v>983</v>
      </c>
      <c r="B6" s="149">
        <v>100</v>
      </c>
      <c r="C6" s="150" t="s">
        <v>786</v>
      </c>
      <c r="D6" s="151"/>
      <c r="E6" s="134"/>
    </row>
    <row r="7" ht="33.75" customHeight="1" spans="1:5">
      <c r="A7" s="148" t="s">
        <v>792</v>
      </c>
      <c r="B7" s="152">
        <v>2102</v>
      </c>
      <c r="C7" s="150" t="s">
        <v>788</v>
      </c>
      <c r="D7" s="153"/>
      <c r="E7" s="134"/>
    </row>
    <row r="8" ht="33.75" customHeight="1" spans="1:4">
      <c r="A8" s="148" t="s">
        <v>799</v>
      </c>
      <c r="B8" s="149"/>
      <c r="C8" s="150" t="s">
        <v>799</v>
      </c>
      <c r="D8" s="153"/>
    </row>
    <row r="9" ht="33.75" customHeight="1" spans="1:4">
      <c r="A9" s="148" t="s">
        <v>801</v>
      </c>
      <c r="B9" s="149">
        <v>1123</v>
      </c>
      <c r="C9" s="150"/>
      <c r="D9" s="153"/>
    </row>
    <row r="10" ht="33.75" customHeight="1" spans="1:4">
      <c r="A10" s="148" t="s">
        <v>800</v>
      </c>
      <c r="B10" s="149"/>
      <c r="C10" s="150" t="s">
        <v>800</v>
      </c>
      <c r="D10" s="153"/>
    </row>
    <row r="11" ht="33.75" customHeight="1" spans="1:4">
      <c r="A11" s="148" t="s">
        <v>788</v>
      </c>
      <c r="B11" s="149">
        <v>2397</v>
      </c>
      <c r="C11" s="150" t="s">
        <v>801</v>
      </c>
      <c r="D11" s="153"/>
    </row>
    <row r="12" ht="33.75" customHeight="1" spans="1:4">
      <c r="A12" s="148" t="s">
        <v>984</v>
      </c>
      <c r="B12" s="149">
        <v>172</v>
      </c>
      <c r="C12" s="150" t="s">
        <v>802</v>
      </c>
      <c r="D12" s="153"/>
    </row>
    <row r="13" ht="33.75" customHeight="1" spans="1:4">
      <c r="A13" s="154" t="s">
        <v>803</v>
      </c>
      <c r="B13" s="155">
        <v>2756</v>
      </c>
      <c r="C13" s="156"/>
      <c r="D13" s="157"/>
    </row>
    <row r="14" ht="36.6" customHeight="1" spans="1:4">
      <c r="A14" s="158" t="s">
        <v>798</v>
      </c>
      <c r="B14" s="159">
        <v>52400</v>
      </c>
      <c r="C14" s="160" t="s">
        <v>803</v>
      </c>
      <c r="D14" s="161"/>
    </row>
    <row r="15" ht="27" customHeight="1" spans="1:4">
      <c r="A15" s="162" t="s">
        <v>985</v>
      </c>
      <c r="B15" s="162"/>
      <c r="C15" s="162"/>
      <c r="D15" s="162"/>
    </row>
  </sheetData>
  <mergeCells count="5">
    <mergeCell ref="A1:B1"/>
    <mergeCell ref="C1:D1"/>
    <mergeCell ref="A2:D2"/>
    <mergeCell ref="A3:C3"/>
    <mergeCell ref="A15:D15"/>
  </mergeCells>
  <printOptions horizontalCentered="1"/>
  <pageMargins left="0.708333333333333" right="0.708333333333333" top="0.747916666666667" bottom="0.708333333333333" header="0.314583333333333" footer="0.511805555555556"/>
  <pageSetup paperSize="9" orientation="portrait" horizontalDpi="600"/>
  <headerFooter>
    <oddFooter>&amp;C— &amp;P —</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
  <sheetViews>
    <sheetView workbookViewId="0">
      <selection activeCell="A2" sqref="A2:H2"/>
    </sheetView>
  </sheetViews>
  <sheetFormatPr defaultColWidth="9" defaultRowHeight="12" outlineLevelCol="7"/>
  <cols>
    <col min="1" max="1" width="22.787037037037" style="75" customWidth="1"/>
    <col min="2" max="2" width="12.75" style="75" hidden="1" customWidth="1"/>
    <col min="3" max="3" width="13.1759259259259" style="75" customWidth="1"/>
    <col min="4" max="4" width="9.92592592592593" style="75" customWidth="1"/>
    <col min="5" max="5" width="21.5555555555556" style="75" customWidth="1"/>
    <col min="6" max="6" width="12.25" style="75" hidden="1" customWidth="1"/>
    <col min="7" max="7" width="13.7777777777778" style="75" customWidth="1"/>
    <col min="8" max="8" width="7.91666666666667" style="75" customWidth="1"/>
    <col min="9" max="16384" width="9" style="75"/>
  </cols>
  <sheetData>
    <row r="1" s="70" customFormat="1" ht="16" customHeight="1" spans="1:6">
      <c r="A1" s="76" t="s">
        <v>986</v>
      </c>
      <c r="B1" s="77"/>
      <c r="C1" s="77"/>
      <c r="D1" s="77"/>
      <c r="E1" s="78"/>
      <c r="F1" s="77"/>
    </row>
    <row r="2" s="71" customFormat="1" ht="30" customHeight="1" spans="1:8">
      <c r="A2" s="79" t="s">
        <v>987</v>
      </c>
      <c r="B2" s="79"/>
      <c r="C2" s="79"/>
      <c r="D2" s="79"/>
      <c r="E2" s="79"/>
      <c r="F2" s="79"/>
      <c r="G2" s="79"/>
      <c r="H2" s="79"/>
    </row>
    <row r="3" s="72" customFormat="1" ht="20.25" customHeight="1" spans="1:8">
      <c r="A3" s="80"/>
      <c r="B3" s="81"/>
      <c r="C3" s="81"/>
      <c r="D3" s="81"/>
      <c r="E3" s="82"/>
      <c r="F3" s="83"/>
      <c r="H3" s="84" t="s">
        <v>35</v>
      </c>
    </row>
    <row r="4" s="73" customFormat="1" ht="30" customHeight="1" spans="1:8">
      <c r="A4" s="85" t="s">
        <v>576</v>
      </c>
      <c r="B4" s="86" t="s">
        <v>988</v>
      </c>
      <c r="C4" s="86" t="s">
        <v>989</v>
      </c>
      <c r="D4" s="86" t="s">
        <v>961</v>
      </c>
      <c r="E4" s="87" t="s">
        <v>578</v>
      </c>
      <c r="F4" s="86" t="s">
        <v>988</v>
      </c>
      <c r="G4" s="86" t="s">
        <v>989</v>
      </c>
      <c r="H4" s="88" t="s">
        <v>961</v>
      </c>
    </row>
    <row r="5" s="74" customFormat="1" ht="30" customHeight="1" spans="1:8">
      <c r="A5" s="89" t="s">
        <v>42</v>
      </c>
      <c r="B5" s="90">
        <f>B6+B15</f>
        <v>20157</v>
      </c>
      <c r="C5" s="91">
        <f>C6+C15</f>
        <v>65716</v>
      </c>
      <c r="D5" s="92">
        <f>(C5-B5)/B5*100</f>
        <v>226.020737212879</v>
      </c>
      <c r="E5" s="93" t="s">
        <v>42</v>
      </c>
      <c r="F5" s="90">
        <f>F6+F15</f>
        <v>20157</v>
      </c>
      <c r="G5" s="90">
        <f>G6+G15</f>
        <v>65716</v>
      </c>
      <c r="H5" s="94">
        <f>(G5-F5)/F5*100</f>
        <v>226.020737212879</v>
      </c>
    </row>
    <row r="6" s="74" customFormat="1" ht="30" customHeight="1" spans="1:8">
      <c r="A6" s="95" t="s">
        <v>43</v>
      </c>
      <c r="B6" s="91">
        <f>SUM(B7:B11)</f>
        <v>20049</v>
      </c>
      <c r="C6" s="91">
        <f>SUM(C7:C11)</f>
        <v>65500</v>
      </c>
      <c r="D6" s="92">
        <f t="shared" ref="D6:D16" si="0">(C6-B6)/B6*100</f>
        <v>226.699586014265</v>
      </c>
      <c r="E6" s="96" t="s">
        <v>44</v>
      </c>
      <c r="F6" s="97">
        <f>F7+F8</f>
        <v>17980</v>
      </c>
      <c r="G6" s="91">
        <f>G7+G8</f>
        <v>25716</v>
      </c>
      <c r="H6" s="94">
        <f t="shared" ref="H6:H17" si="1">(G6-F6)/F6*100</f>
        <v>43.0255839822024</v>
      </c>
    </row>
    <row r="7" s="74" customFormat="1" ht="30" customHeight="1" spans="1:8">
      <c r="A7" s="98" t="s">
        <v>812</v>
      </c>
      <c r="B7" s="99">
        <v>20049</v>
      </c>
      <c r="C7" s="100">
        <v>15500</v>
      </c>
      <c r="D7" s="101">
        <f t="shared" si="0"/>
        <v>-22.6894109431892</v>
      </c>
      <c r="E7" s="102" t="s">
        <v>990</v>
      </c>
      <c r="F7" s="97"/>
      <c r="G7" s="103"/>
      <c r="H7" s="104"/>
    </row>
    <row r="8" s="74" customFormat="1" ht="30" customHeight="1" spans="1:8">
      <c r="A8" s="98" t="s">
        <v>814</v>
      </c>
      <c r="B8" s="99"/>
      <c r="C8" s="100"/>
      <c r="D8" s="101"/>
      <c r="E8" s="102" t="s">
        <v>991</v>
      </c>
      <c r="F8" s="97">
        <f>SUM(F9:F13)</f>
        <v>17980</v>
      </c>
      <c r="G8" s="97">
        <f>SUM(G9:G13)</f>
        <v>25716</v>
      </c>
      <c r="H8" s="104">
        <f t="shared" si="1"/>
        <v>43.0255839822024</v>
      </c>
    </row>
    <row r="9" s="74" customFormat="1" ht="30" customHeight="1" spans="1:8">
      <c r="A9" s="98" t="s">
        <v>816</v>
      </c>
      <c r="B9" s="99"/>
      <c r="C9" s="100">
        <v>50000</v>
      </c>
      <c r="D9" s="101"/>
      <c r="E9" s="102" t="s">
        <v>992</v>
      </c>
      <c r="F9" s="97"/>
      <c r="G9" s="103">
        <v>216</v>
      </c>
      <c r="H9" s="104"/>
    </row>
    <row r="10" s="74" customFormat="1" ht="30" customHeight="1" spans="1:8">
      <c r="A10" s="98" t="s">
        <v>818</v>
      </c>
      <c r="B10" s="99"/>
      <c r="C10" s="100"/>
      <c r="D10" s="101"/>
      <c r="E10" s="102" t="s">
        <v>993</v>
      </c>
      <c r="F10" s="97">
        <v>17980</v>
      </c>
      <c r="G10" s="103">
        <v>25500</v>
      </c>
      <c r="H10" s="104">
        <f t="shared" si="1"/>
        <v>41.8242491657397</v>
      </c>
    </row>
    <row r="11" s="74" customFormat="1" ht="30" customHeight="1" spans="1:8">
      <c r="A11" s="98" t="s">
        <v>820</v>
      </c>
      <c r="B11" s="99"/>
      <c r="C11" s="105"/>
      <c r="D11" s="106"/>
      <c r="E11" s="102" t="s">
        <v>994</v>
      </c>
      <c r="F11" s="97"/>
      <c r="G11" s="103"/>
      <c r="H11" s="107"/>
    </row>
    <row r="12" s="74" customFormat="1" ht="30" customHeight="1" spans="1:8">
      <c r="A12" s="98"/>
      <c r="B12" s="99"/>
      <c r="C12" s="99"/>
      <c r="D12" s="108"/>
      <c r="E12" s="102" t="s">
        <v>995</v>
      </c>
      <c r="F12" s="97"/>
      <c r="G12" s="103"/>
      <c r="H12" s="109"/>
    </row>
    <row r="13" s="74" customFormat="1" ht="30" customHeight="1" spans="1:8">
      <c r="A13" s="98"/>
      <c r="B13" s="99"/>
      <c r="C13" s="99"/>
      <c r="D13" s="108"/>
      <c r="E13" s="102" t="s">
        <v>996</v>
      </c>
      <c r="F13" s="97"/>
      <c r="G13" s="103"/>
      <c r="H13" s="109"/>
    </row>
    <row r="14" s="74" customFormat="1" ht="30" customHeight="1" spans="1:8">
      <c r="A14" s="110"/>
      <c r="B14" s="111"/>
      <c r="C14" s="111"/>
      <c r="D14" s="112"/>
      <c r="E14" s="113"/>
      <c r="F14" s="97"/>
      <c r="G14" s="103"/>
      <c r="H14" s="114"/>
    </row>
    <row r="15" s="74" customFormat="1" ht="30" customHeight="1" spans="1:8">
      <c r="A15" s="95" t="s">
        <v>88</v>
      </c>
      <c r="B15" s="115">
        <f>SUM(B16:B17)</f>
        <v>108</v>
      </c>
      <c r="C15" s="115">
        <f>SUM(C16:C17)</f>
        <v>216</v>
      </c>
      <c r="D15" s="116">
        <f t="shared" si="0"/>
        <v>100</v>
      </c>
      <c r="E15" s="117" t="s">
        <v>89</v>
      </c>
      <c r="F15" s="91">
        <f>F16+F17</f>
        <v>2177</v>
      </c>
      <c r="G15" s="91">
        <f>G16+G17</f>
        <v>40000</v>
      </c>
      <c r="H15" s="118">
        <f t="shared" si="1"/>
        <v>1737.39090491502</v>
      </c>
    </row>
    <row r="16" s="74" customFormat="1" ht="30" customHeight="1" spans="1:8">
      <c r="A16" s="110" t="s">
        <v>90</v>
      </c>
      <c r="B16" s="97">
        <v>108</v>
      </c>
      <c r="C16" s="97">
        <v>108</v>
      </c>
      <c r="D16" s="119">
        <f t="shared" si="0"/>
        <v>0</v>
      </c>
      <c r="E16" s="113" t="s">
        <v>822</v>
      </c>
      <c r="F16" s="97">
        <v>2069</v>
      </c>
      <c r="G16" s="97">
        <v>40000</v>
      </c>
      <c r="H16" s="120">
        <f t="shared" si="1"/>
        <v>1833.30111164814</v>
      </c>
    </row>
    <row r="17" s="74" customFormat="1" ht="30" customHeight="1" spans="1:8">
      <c r="A17" s="121" t="s">
        <v>823</v>
      </c>
      <c r="B17" s="122"/>
      <c r="C17" s="123">
        <v>108</v>
      </c>
      <c r="D17" s="124"/>
      <c r="E17" s="125" t="s">
        <v>824</v>
      </c>
      <c r="F17" s="126">
        <v>108</v>
      </c>
      <c r="G17" s="127"/>
      <c r="H17" s="128">
        <f t="shared" si="1"/>
        <v>-100</v>
      </c>
    </row>
  </sheetData>
  <mergeCells count="1">
    <mergeCell ref="A2:H2"/>
  </mergeCells>
  <printOptions horizontalCentered="1"/>
  <pageMargins left="0.708333333333333" right="0.708333333333333" top="0.747916666666667" bottom="0.708333333333333" header="0.314583333333333" footer="0.511805555555556"/>
  <pageSetup paperSize="9" orientation="portrait" horizontalDpi="600"/>
  <headerFooter>
    <oddFooter>&amp;C— &amp;P —</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5"/>
  <sheetViews>
    <sheetView workbookViewId="0">
      <selection activeCell="M4" sqref="M4"/>
    </sheetView>
  </sheetViews>
  <sheetFormatPr defaultColWidth="9" defaultRowHeight="12"/>
  <cols>
    <col min="1" max="1" width="16.2962962962963" style="28" customWidth="1"/>
    <col min="2" max="3" width="14.1296296296296" style="28" customWidth="1"/>
    <col min="4" max="4" width="16.1666666666667" style="28" customWidth="1"/>
    <col min="5" max="6" width="14.1296296296296" style="28" customWidth="1"/>
    <col min="7" max="16384" width="9" style="28"/>
  </cols>
  <sheetData>
    <row r="1" s="24" customFormat="1" ht="16" customHeight="1" spans="1:1">
      <c r="A1" s="29" t="s">
        <v>997</v>
      </c>
    </row>
    <row r="2" s="25" customFormat="1" ht="30" customHeight="1" spans="1:6">
      <c r="A2" s="30" t="s">
        <v>998</v>
      </c>
      <c r="B2" s="30"/>
      <c r="C2" s="30"/>
      <c r="D2" s="30"/>
      <c r="E2" s="30"/>
      <c r="F2" s="30"/>
    </row>
    <row r="3" s="26" customFormat="1" ht="20" customHeight="1" spans="1:6">
      <c r="A3" s="46"/>
      <c r="B3" s="46"/>
      <c r="F3" s="31" t="s">
        <v>35</v>
      </c>
    </row>
    <row r="4" s="27" customFormat="1" ht="40.9" customHeight="1" spans="1:6">
      <c r="A4" s="32" t="s">
        <v>999</v>
      </c>
      <c r="B4" s="33"/>
      <c r="C4" s="33"/>
      <c r="D4" s="33" t="s">
        <v>1000</v>
      </c>
      <c r="E4" s="33"/>
      <c r="F4" s="34"/>
    </row>
    <row r="5" ht="40.9" customHeight="1" spans="1:6">
      <c r="A5" s="64" t="s">
        <v>868</v>
      </c>
      <c r="B5" s="65" t="s">
        <v>1001</v>
      </c>
      <c r="C5" s="65" t="s">
        <v>1002</v>
      </c>
      <c r="D5" s="65" t="s">
        <v>868</v>
      </c>
      <c r="E5" s="65" t="s">
        <v>1001</v>
      </c>
      <c r="F5" s="66" t="s">
        <v>1002</v>
      </c>
    </row>
    <row r="6" ht="40.9" customHeight="1" spans="1:6">
      <c r="A6" s="64" t="s">
        <v>1003</v>
      </c>
      <c r="B6" s="65" t="s">
        <v>1004</v>
      </c>
      <c r="C6" s="65" t="s">
        <v>1005</v>
      </c>
      <c r="D6" s="65" t="s">
        <v>1006</v>
      </c>
      <c r="E6" s="65" t="s">
        <v>1007</v>
      </c>
      <c r="F6" s="66" t="s">
        <v>1008</v>
      </c>
    </row>
    <row r="7" ht="40.9" customHeight="1" spans="1:6">
      <c r="A7" s="67">
        <f>B7+C7</f>
        <v>2483500</v>
      </c>
      <c r="B7" s="68">
        <v>404300</v>
      </c>
      <c r="C7" s="68">
        <v>2079200</v>
      </c>
      <c r="D7" s="68">
        <f>E7+F7</f>
        <v>2483470</v>
      </c>
      <c r="E7" s="68">
        <v>404270</v>
      </c>
      <c r="F7" s="69">
        <v>2079200</v>
      </c>
    </row>
    <row r="8" ht="32.45" customHeight="1" spans="1:6">
      <c r="A8" s="44" t="s">
        <v>1009</v>
      </c>
      <c r="B8" s="44"/>
      <c r="C8" s="44"/>
      <c r="D8" s="44"/>
      <c r="E8" s="44"/>
      <c r="F8" s="44"/>
    </row>
    <row r="9" ht="32.45" customHeight="1" spans="1:6">
      <c r="A9" s="44"/>
      <c r="B9" s="44"/>
      <c r="C9" s="44"/>
      <c r="D9" s="44"/>
      <c r="E9" s="44"/>
      <c r="F9" s="44"/>
    </row>
    <row r="15" spans="14:14">
      <c r="N15" s="45"/>
    </row>
  </sheetData>
  <mergeCells count="5">
    <mergeCell ref="A2:F2"/>
    <mergeCell ref="A4:C4"/>
    <mergeCell ref="D4:F4"/>
    <mergeCell ref="A8:F8"/>
    <mergeCell ref="A9:F9"/>
  </mergeCells>
  <printOptions horizontalCentered="1"/>
  <pageMargins left="0.708333333333333" right="0.708333333333333" top="0.747916666666667" bottom="0.708333333333333" header="0.314583333333333" footer="0.511805555555556"/>
  <pageSetup paperSize="9" orientation="portrait" horizontalDpi="600"/>
  <headerFooter>
    <oddFooter>&amp;C— &amp;P —</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5"/>
  <sheetViews>
    <sheetView workbookViewId="0">
      <selection activeCell="M14" sqref="M14"/>
    </sheetView>
  </sheetViews>
  <sheetFormatPr defaultColWidth="9" defaultRowHeight="12"/>
  <cols>
    <col min="1" max="1" width="56.7962962962963" style="28" customWidth="1"/>
    <col min="2" max="2" width="16.8796296296296" style="28" customWidth="1"/>
    <col min="3" max="3" width="15.25" style="28" customWidth="1"/>
    <col min="4" max="4" width="20.5" style="28" customWidth="1"/>
    <col min="5" max="16384" width="9" style="28"/>
  </cols>
  <sheetData>
    <row r="1" s="24" customFormat="1" ht="16" customHeight="1" spans="1:1">
      <c r="A1" s="29" t="s">
        <v>1010</v>
      </c>
    </row>
    <row r="2" s="25" customFormat="1" ht="30" customHeight="1" spans="1:3">
      <c r="A2" s="30" t="s">
        <v>1011</v>
      </c>
      <c r="B2" s="30"/>
      <c r="C2" s="30"/>
    </row>
    <row r="3" s="26" customFormat="1" ht="20" customHeight="1" spans="1:3">
      <c r="A3" s="46"/>
      <c r="B3" s="46"/>
      <c r="C3" s="31" t="s">
        <v>35</v>
      </c>
    </row>
    <row r="4" s="27" customFormat="1" ht="36" customHeight="1" spans="1:3">
      <c r="A4" s="32" t="s">
        <v>1012</v>
      </c>
      <c r="B4" s="33" t="s">
        <v>707</v>
      </c>
      <c r="C4" s="34" t="s">
        <v>577</v>
      </c>
    </row>
    <row r="5" ht="36" customHeight="1" spans="1:3">
      <c r="A5" s="47" t="s">
        <v>1013</v>
      </c>
      <c r="B5" s="55">
        <v>383716</v>
      </c>
      <c r="C5" s="56">
        <v>383716</v>
      </c>
    </row>
    <row r="6" ht="36" customHeight="1" spans="1:3">
      <c r="A6" s="47" t="s">
        <v>1014</v>
      </c>
      <c r="B6" s="55">
        <v>404300</v>
      </c>
      <c r="C6" s="56">
        <v>404300</v>
      </c>
    </row>
    <row r="7" ht="36" customHeight="1" spans="1:4">
      <c r="A7" s="47" t="s">
        <v>1015</v>
      </c>
      <c r="B7" s="55">
        <v>76810</v>
      </c>
      <c r="C7" s="56">
        <v>76810</v>
      </c>
      <c r="D7" s="57"/>
    </row>
    <row r="8" ht="36" customHeight="1" spans="1:3">
      <c r="A8" s="47" t="s">
        <v>1016</v>
      </c>
      <c r="B8" s="55"/>
      <c r="C8" s="56"/>
    </row>
    <row r="9" ht="36" customHeight="1" spans="1:3">
      <c r="A9" s="47" t="s">
        <v>1017</v>
      </c>
      <c r="B9" s="55">
        <v>76810</v>
      </c>
      <c r="C9" s="56">
        <v>76810</v>
      </c>
    </row>
    <row r="10" ht="36" customHeight="1" spans="1:3">
      <c r="A10" s="47" t="s">
        <v>1018</v>
      </c>
      <c r="B10" s="55">
        <v>56256</v>
      </c>
      <c r="C10" s="56">
        <v>56256</v>
      </c>
    </row>
    <row r="11" ht="36" customHeight="1" spans="1:3">
      <c r="A11" s="47" t="s">
        <v>1019</v>
      </c>
      <c r="B11" s="58">
        <v>404270</v>
      </c>
      <c r="C11" s="59">
        <v>404270</v>
      </c>
    </row>
    <row r="12" ht="36" customHeight="1" spans="1:3">
      <c r="A12" s="47" t="s">
        <v>1020</v>
      </c>
      <c r="B12" s="60"/>
      <c r="C12" s="61"/>
    </row>
    <row r="13" ht="36" customHeight="1" spans="1:3">
      <c r="A13" s="52" t="s">
        <v>1021</v>
      </c>
      <c r="B13" s="62"/>
      <c r="C13" s="63"/>
    </row>
    <row r="14" ht="39" customHeight="1" spans="1:3">
      <c r="A14" s="44" t="s">
        <v>1022</v>
      </c>
      <c r="B14" s="44"/>
      <c r="C14" s="44"/>
    </row>
    <row r="15" ht="34.15" customHeight="1" spans="1:14">
      <c r="A15" s="44"/>
      <c r="B15" s="44"/>
      <c r="C15" s="44"/>
      <c r="N15" s="45"/>
    </row>
  </sheetData>
  <mergeCells count="3">
    <mergeCell ref="A2:C2"/>
    <mergeCell ref="A14:C14"/>
    <mergeCell ref="A15:C15"/>
  </mergeCells>
  <printOptions horizontalCentered="1"/>
  <pageMargins left="0.708333333333333" right="0.708333333333333" top="0.747916666666667" bottom="0.708333333333333" header="0.314583333333333" footer="0.511805555555556"/>
  <pageSetup paperSize="9" orientation="portrait" horizontalDpi="600"/>
  <headerFooter>
    <oddFooter>&amp;C— &amp;P —</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5"/>
  <sheetViews>
    <sheetView workbookViewId="0">
      <selection activeCell="M14" sqref="M14"/>
    </sheetView>
  </sheetViews>
  <sheetFormatPr defaultColWidth="9" defaultRowHeight="12"/>
  <cols>
    <col min="1" max="1" width="56.8240740740741" style="28" customWidth="1"/>
    <col min="2" max="3" width="16.1296296296296" style="28" customWidth="1"/>
    <col min="4" max="16384" width="9" style="28"/>
  </cols>
  <sheetData>
    <row r="1" s="24" customFormat="1" ht="16" customHeight="1" spans="1:1">
      <c r="A1" s="29" t="s">
        <v>1023</v>
      </c>
    </row>
    <row r="2" s="25" customFormat="1" ht="30" customHeight="1" spans="1:3">
      <c r="A2" s="30" t="s">
        <v>1024</v>
      </c>
      <c r="B2" s="30"/>
      <c r="C2" s="30"/>
    </row>
    <row r="3" s="26" customFormat="1" ht="20" customHeight="1" spans="1:3">
      <c r="A3" s="46"/>
      <c r="B3" s="46"/>
      <c r="C3" s="31" t="s">
        <v>35</v>
      </c>
    </row>
    <row r="4" s="27" customFormat="1" ht="33.6" customHeight="1" spans="1:3">
      <c r="A4" s="32" t="s">
        <v>1012</v>
      </c>
      <c r="B4" s="33" t="s">
        <v>707</v>
      </c>
      <c r="C4" s="34" t="s">
        <v>577</v>
      </c>
    </row>
    <row r="5" ht="43.9" customHeight="1" spans="1:3">
      <c r="A5" s="47" t="s">
        <v>1025</v>
      </c>
      <c r="B5" s="48">
        <v>1850700</v>
      </c>
      <c r="C5" s="49">
        <v>1850700</v>
      </c>
    </row>
    <row r="6" ht="43.9" customHeight="1" spans="1:3">
      <c r="A6" s="47" t="s">
        <v>1026</v>
      </c>
      <c r="B6" s="48">
        <v>2079200</v>
      </c>
      <c r="C6" s="49">
        <v>2079200</v>
      </c>
    </row>
    <row r="7" ht="43.9" customHeight="1" spans="1:3">
      <c r="A7" s="47" t="s">
        <v>1027</v>
      </c>
      <c r="B7" s="48">
        <v>306500</v>
      </c>
      <c r="C7" s="49">
        <v>306500</v>
      </c>
    </row>
    <row r="8" ht="43.9" customHeight="1" spans="1:3">
      <c r="A8" s="47" t="s">
        <v>1028</v>
      </c>
      <c r="B8" s="48">
        <v>78000</v>
      </c>
      <c r="C8" s="49">
        <v>78000</v>
      </c>
    </row>
    <row r="9" ht="43.9" customHeight="1" spans="1:3">
      <c r="A9" s="47" t="s">
        <v>1029</v>
      </c>
      <c r="B9" s="48">
        <v>2079200</v>
      </c>
      <c r="C9" s="49">
        <v>2079200</v>
      </c>
    </row>
    <row r="10" ht="43.9" customHeight="1" spans="1:3">
      <c r="A10" s="47" t="s">
        <v>1030</v>
      </c>
      <c r="B10" s="50"/>
      <c r="C10" s="51"/>
    </row>
    <row r="11" ht="43.9" customHeight="1" spans="1:3">
      <c r="A11" s="52" t="s">
        <v>1031</v>
      </c>
      <c r="B11" s="53"/>
      <c r="C11" s="54"/>
    </row>
    <row r="12" ht="40" customHeight="1" spans="1:3">
      <c r="A12" s="44" t="s">
        <v>1032</v>
      </c>
      <c r="B12" s="44"/>
      <c r="C12" s="44"/>
    </row>
    <row r="13" ht="34.15" customHeight="1" spans="1:3">
      <c r="A13" s="44"/>
      <c r="B13" s="44"/>
      <c r="C13" s="44"/>
    </row>
    <row r="15" spans="14:14">
      <c r="N15" s="45"/>
    </row>
  </sheetData>
  <mergeCells count="3">
    <mergeCell ref="A2:C2"/>
    <mergeCell ref="A12:C12"/>
    <mergeCell ref="A13:C13"/>
  </mergeCells>
  <printOptions horizontalCentered="1"/>
  <pageMargins left="0.708333333333333" right="0.708333333333333" top="0.747916666666667" bottom="0.708333333333333" header="0.314583333333333" footer="0.511805555555556"/>
  <pageSetup paperSize="9" orientation="portrait" horizontalDpi="600"/>
  <headerFooter>
    <oddFooter>&amp;C— &amp;P —</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workbookViewId="0">
      <selection activeCell="M14" sqref="M14"/>
    </sheetView>
  </sheetViews>
  <sheetFormatPr defaultColWidth="9" defaultRowHeight="12"/>
  <cols>
    <col min="1" max="1" width="39.4444444444444" style="28" customWidth="1"/>
    <col min="2" max="2" width="16.75" style="28" customWidth="1"/>
    <col min="3" max="3" width="14.75" style="28" customWidth="1"/>
    <col min="4" max="4" width="14.3796296296296" style="28" customWidth="1"/>
    <col min="5" max="16384" width="9" style="28"/>
  </cols>
  <sheetData>
    <row r="1" s="24" customFormat="1" ht="16" customHeight="1" spans="1:1">
      <c r="A1" s="29" t="s">
        <v>1033</v>
      </c>
    </row>
    <row r="2" s="25" customFormat="1" ht="30" customHeight="1" spans="1:4">
      <c r="A2" s="30" t="s">
        <v>1034</v>
      </c>
      <c r="B2" s="30"/>
      <c r="C2" s="30"/>
      <c r="D2" s="30"/>
    </row>
    <row r="3" s="26" customFormat="1" ht="20" customHeight="1" spans="4:4">
      <c r="D3" s="31" t="s">
        <v>35</v>
      </c>
    </row>
    <row r="4" s="27" customFormat="1" ht="27" customHeight="1" spans="1:4">
      <c r="A4" s="32" t="s">
        <v>1012</v>
      </c>
      <c r="B4" s="33" t="s">
        <v>1035</v>
      </c>
      <c r="C4" s="33" t="s">
        <v>1036</v>
      </c>
      <c r="D4" s="34" t="s">
        <v>1037</v>
      </c>
    </row>
    <row r="5" ht="25.9" customHeight="1" spans="1:4">
      <c r="A5" s="35" t="s">
        <v>1038</v>
      </c>
      <c r="B5" s="36" t="s">
        <v>1039</v>
      </c>
      <c r="C5" s="36">
        <f>C6+C8</f>
        <v>383310</v>
      </c>
      <c r="D5" s="37">
        <f>D6+D8</f>
        <v>383310</v>
      </c>
    </row>
    <row r="6" ht="25.9" customHeight="1" spans="1:4">
      <c r="A6" s="35" t="s">
        <v>1040</v>
      </c>
      <c r="B6" s="36" t="s">
        <v>1004</v>
      </c>
      <c r="C6" s="36">
        <v>76810</v>
      </c>
      <c r="D6" s="37">
        <v>76810</v>
      </c>
    </row>
    <row r="7" ht="25.9" customHeight="1" spans="1:4">
      <c r="A7" s="35" t="s">
        <v>1041</v>
      </c>
      <c r="B7" s="36" t="s">
        <v>1005</v>
      </c>
      <c r="C7" s="38">
        <v>60610</v>
      </c>
      <c r="D7" s="39">
        <v>60610</v>
      </c>
    </row>
    <row r="8" ht="25.9" customHeight="1" spans="1:4">
      <c r="A8" s="35" t="s">
        <v>1042</v>
      </c>
      <c r="B8" s="36" t="s">
        <v>1043</v>
      </c>
      <c r="C8" s="36">
        <v>306500</v>
      </c>
      <c r="D8" s="37">
        <v>306500</v>
      </c>
    </row>
    <row r="9" ht="25.9" customHeight="1" spans="1:4">
      <c r="A9" s="35" t="s">
        <v>1041</v>
      </c>
      <c r="B9" s="36" t="s">
        <v>1007</v>
      </c>
      <c r="C9" s="38">
        <v>203600</v>
      </c>
      <c r="D9" s="39">
        <v>203600</v>
      </c>
    </row>
    <row r="10" ht="25.9" customHeight="1" spans="1:4">
      <c r="A10" s="35" t="s">
        <v>1044</v>
      </c>
      <c r="B10" s="36" t="s">
        <v>1045</v>
      </c>
      <c r="C10" s="36">
        <f>C11+C12</f>
        <v>133900</v>
      </c>
      <c r="D10" s="37">
        <f>D11+D12</f>
        <v>133900</v>
      </c>
    </row>
    <row r="11" ht="25.9" customHeight="1" spans="1:4">
      <c r="A11" s="35" t="s">
        <v>1040</v>
      </c>
      <c r="B11" s="36" t="s">
        <v>1046</v>
      </c>
      <c r="C11" s="36">
        <v>55900</v>
      </c>
      <c r="D11" s="37">
        <v>55900</v>
      </c>
    </row>
    <row r="12" ht="25.9" customHeight="1" spans="1:4">
      <c r="A12" s="35" t="s">
        <v>1042</v>
      </c>
      <c r="B12" s="36" t="s">
        <v>1047</v>
      </c>
      <c r="C12" s="36">
        <v>78000</v>
      </c>
      <c r="D12" s="37">
        <v>78000</v>
      </c>
    </row>
    <row r="13" ht="25.9" customHeight="1" spans="1:4">
      <c r="A13" s="35" t="s">
        <v>1048</v>
      </c>
      <c r="B13" s="36" t="s">
        <v>1049</v>
      </c>
      <c r="C13" s="38">
        <f>C14+C15</f>
        <v>74520</v>
      </c>
      <c r="D13" s="39">
        <f>D14+D15</f>
        <v>74520</v>
      </c>
    </row>
    <row r="14" ht="25.9" customHeight="1" spans="1:4">
      <c r="A14" s="35" t="s">
        <v>1040</v>
      </c>
      <c r="B14" s="36" t="s">
        <v>1050</v>
      </c>
      <c r="C14" s="38">
        <v>12897</v>
      </c>
      <c r="D14" s="39">
        <v>12897</v>
      </c>
    </row>
    <row r="15" ht="25.9" customHeight="1" spans="1:14">
      <c r="A15" s="35" t="s">
        <v>1042</v>
      </c>
      <c r="B15" s="36" t="s">
        <v>1051</v>
      </c>
      <c r="C15" s="38">
        <v>61623</v>
      </c>
      <c r="D15" s="39">
        <v>61623</v>
      </c>
      <c r="N15" s="45"/>
    </row>
    <row r="16" ht="25.9" customHeight="1" spans="1:4">
      <c r="A16" s="35" t="s">
        <v>1052</v>
      </c>
      <c r="B16" s="36" t="s">
        <v>1053</v>
      </c>
      <c r="C16" s="38">
        <f>C17+C20</f>
        <v>221700</v>
      </c>
      <c r="D16" s="39">
        <f>D17+D20</f>
        <v>221700</v>
      </c>
    </row>
    <row r="17" ht="25.9" customHeight="1" spans="1:4">
      <c r="A17" s="35" t="s">
        <v>1040</v>
      </c>
      <c r="B17" s="36" t="s">
        <v>1054</v>
      </c>
      <c r="C17" s="38">
        <v>146900</v>
      </c>
      <c r="D17" s="39">
        <v>146900</v>
      </c>
    </row>
    <row r="18" ht="25.9" customHeight="1" spans="1:4">
      <c r="A18" s="35" t="s">
        <v>1055</v>
      </c>
      <c r="B18" s="36"/>
      <c r="C18" s="38">
        <v>132210</v>
      </c>
      <c r="D18" s="39">
        <v>132210</v>
      </c>
    </row>
    <row r="19" ht="25.9" customHeight="1" spans="1:4">
      <c r="A19" s="35" t="s">
        <v>1056</v>
      </c>
      <c r="B19" s="36" t="s">
        <v>1057</v>
      </c>
      <c r="C19" s="38">
        <v>14690</v>
      </c>
      <c r="D19" s="39">
        <v>14690</v>
      </c>
    </row>
    <row r="20" ht="25.9" customHeight="1" spans="1:4">
      <c r="A20" s="35" t="s">
        <v>1042</v>
      </c>
      <c r="B20" s="36" t="s">
        <v>1058</v>
      </c>
      <c r="C20" s="38">
        <v>74800</v>
      </c>
      <c r="D20" s="39">
        <v>74800</v>
      </c>
    </row>
    <row r="21" ht="25.9" customHeight="1" spans="1:4">
      <c r="A21" s="35" t="s">
        <v>1055</v>
      </c>
      <c r="B21" s="36"/>
      <c r="C21" s="38">
        <v>68770</v>
      </c>
      <c r="D21" s="39">
        <v>68770</v>
      </c>
    </row>
    <row r="22" ht="25.9" customHeight="1" spans="1:4">
      <c r="A22" s="35" t="s">
        <v>1059</v>
      </c>
      <c r="B22" s="36" t="s">
        <v>1060</v>
      </c>
      <c r="C22" s="38">
        <f>C20-C21</f>
        <v>6030</v>
      </c>
      <c r="D22" s="39">
        <v>6030</v>
      </c>
    </row>
    <row r="23" ht="25.9" customHeight="1" spans="1:4">
      <c r="A23" s="35" t="s">
        <v>1061</v>
      </c>
      <c r="B23" s="36" t="s">
        <v>1062</v>
      </c>
      <c r="C23" s="38">
        <f>C24+C25</f>
        <v>77644</v>
      </c>
      <c r="D23" s="39">
        <f>D24+D25</f>
        <v>77644</v>
      </c>
    </row>
    <row r="24" ht="25.9" customHeight="1" spans="1:4">
      <c r="A24" s="35" t="s">
        <v>1040</v>
      </c>
      <c r="B24" s="36" t="s">
        <v>1063</v>
      </c>
      <c r="C24" s="38">
        <v>12493</v>
      </c>
      <c r="D24" s="39">
        <v>12493</v>
      </c>
    </row>
    <row r="25" ht="25.9" customHeight="1" spans="1:4">
      <c r="A25" s="40" t="s">
        <v>1042</v>
      </c>
      <c r="B25" s="41" t="s">
        <v>1064</v>
      </c>
      <c r="C25" s="42">
        <v>65151</v>
      </c>
      <c r="D25" s="43">
        <v>65151</v>
      </c>
    </row>
    <row r="26" ht="41" customHeight="1" spans="1:4">
      <c r="A26" s="44" t="s">
        <v>1065</v>
      </c>
      <c r="B26" s="44"/>
      <c r="C26" s="44"/>
      <c r="D26" s="44"/>
    </row>
    <row r="27" ht="37.9" customHeight="1" spans="1:4">
      <c r="A27" s="44"/>
      <c r="B27" s="44"/>
      <c r="C27" s="44"/>
      <c r="D27" s="44"/>
    </row>
    <row r="28" ht="28.9" customHeight="1"/>
  </sheetData>
  <mergeCells count="3">
    <mergeCell ref="A2:D2"/>
    <mergeCell ref="A26:D26"/>
    <mergeCell ref="A27:D27"/>
  </mergeCells>
  <printOptions horizontalCentered="1"/>
  <pageMargins left="0.708333333333333" right="0.708333333333333" top="0.747916666666667" bottom="0.708333333333333" header="0.314583333333333" footer="0.511805555555556"/>
  <pageSetup paperSize="9" orientation="portrait" horizontalDpi="600"/>
  <headerFooter>
    <oddFooter>&amp;C— &amp;P —</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5"/>
  <sheetViews>
    <sheetView workbookViewId="0">
      <selection activeCell="I6" sqref="I6"/>
    </sheetView>
  </sheetViews>
  <sheetFormatPr defaultColWidth="8.87962962962963" defaultRowHeight="12"/>
  <cols>
    <col min="1" max="1" width="41.4444444444444" style="5" customWidth="1"/>
    <col min="2" max="2" width="11" style="5" customWidth="1"/>
    <col min="3" max="4" width="10.8796296296296" style="5" customWidth="1"/>
    <col min="5" max="5" width="11" style="5" customWidth="1"/>
    <col min="6" max="16384" width="8.87962962962963" style="5"/>
  </cols>
  <sheetData>
    <row r="1" s="1" customFormat="1" ht="16" customHeight="1" spans="1:5">
      <c r="A1" s="6" t="s">
        <v>1066</v>
      </c>
      <c r="B1" s="6"/>
      <c r="C1" s="6"/>
      <c r="D1" s="6"/>
      <c r="E1" s="7"/>
    </row>
    <row r="2" s="2" customFormat="1" ht="30" customHeight="1" spans="1:5">
      <c r="A2" s="8" t="s">
        <v>1067</v>
      </c>
      <c r="B2" s="8"/>
      <c r="C2" s="8"/>
      <c r="D2" s="8"/>
      <c r="E2" s="8"/>
    </row>
    <row r="3" s="3" customFormat="1" ht="20" customHeight="1" spans="1:5">
      <c r="A3" s="9"/>
      <c r="B3" s="10"/>
      <c r="C3" s="10"/>
      <c r="D3" s="10"/>
      <c r="E3" s="11" t="s">
        <v>35</v>
      </c>
    </row>
    <row r="4" s="4" customFormat="1" ht="33" customHeight="1" spans="1:5">
      <c r="A4" s="12" t="s">
        <v>1012</v>
      </c>
      <c r="B4" s="13" t="s">
        <v>1035</v>
      </c>
      <c r="C4" s="13" t="s">
        <v>1036</v>
      </c>
      <c r="D4" s="13" t="s">
        <v>1037</v>
      </c>
      <c r="E4" s="14" t="s">
        <v>1068</v>
      </c>
    </row>
    <row r="5" ht="36" customHeight="1" spans="1:5">
      <c r="A5" s="15" t="s">
        <v>1069</v>
      </c>
      <c r="B5" s="16" t="s">
        <v>1003</v>
      </c>
      <c r="C5" s="16">
        <f>C6+C7</f>
        <v>2483500</v>
      </c>
      <c r="D5" s="16">
        <f>D6+D7</f>
        <v>2483500</v>
      </c>
      <c r="E5" s="17"/>
    </row>
    <row r="6" ht="36" customHeight="1" spans="1:5">
      <c r="A6" s="15" t="s">
        <v>1070</v>
      </c>
      <c r="B6" s="16" t="s">
        <v>1004</v>
      </c>
      <c r="C6" s="18">
        <v>404300</v>
      </c>
      <c r="D6" s="18">
        <v>404300</v>
      </c>
      <c r="E6" s="17"/>
    </row>
    <row r="7" ht="36" customHeight="1" spans="1:5">
      <c r="A7" s="15" t="s">
        <v>1071</v>
      </c>
      <c r="B7" s="16" t="s">
        <v>1005</v>
      </c>
      <c r="C7" s="18">
        <v>2079200</v>
      </c>
      <c r="D7" s="18">
        <v>2079200</v>
      </c>
      <c r="E7" s="17"/>
    </row>
    <row r="8" ht="36" customHeight="1" spans="1:5">
      <c r="A8" s="15" t="s">
        <v>1072</v>
      </c>
      <c r="B8" s="16" t="s">
        <v>1006</v>
      </c>
      <c r="C8" s="16"/>
      <c r="D8" s="16"/>
      <c r="E8" s="17"/>
    </row>
    <row r="9" ht="36" customHeight="1" spans="1:5">
      <c r="A9" s="15" t="s">
        <v>1070</v>
      </c>
      <c r="B9" s="16" t="s">
        <v>1007</v>
      </c>
      <c r="C9" s="16"/>
      <c r="D9" s="16"/>
      <c r="E9" s="17"/>
    </row>
    <row r="10" ht="36" customHeight="1" spans="1:5">
      <c r="A10" s="19" t="s">
        <v>1071</v>
      </c>
      <c r="B10" s="20" t="s">
        <v>1008</v>
      </c>
      <c r="C10" s="20"/>
      <c r="D10" s="20"/>
      <c r="E10" s="21"/>
    </row>
    <row r="11" ht="32" customHeight="1" spans="1:5">
      <c r="A11" s="22" t="s">
        <v>1073</v>
      </c>
      <c r="B11" s="22"/>
      <c r="C11" s="22"/>
      <c r="D11" s="22"/>
      <c r="E11" s="22"/>
    </row>
    <row r="15" spans="14:14">
      <c r="N15" s="23"/>
    </row>
  </sheetData>
  <mergeCells count="2">
    <mergeCell ref="A2:E2"/>
    <mergeCell ref="A11:E11"/>
  </mergeCells>
  <printOptions horizontalCentered="1"/>
  <pageMargins left="0.708333333333333" right="0.708333333333333" top="0.747916666666667" bottom="0.708333333333333" header="0.314583333333333" footer="0.511805555555556"/>
  <pageSetup paperSize="9" orientation="portrait" horizontalDpi="600"/>
  <headerFooter>
    <oddFooter>&amp;C— &amp;P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6"/>
  <sheetViews>
    <sheetView showZeros="0" workbookViewId="0">
      <selection activeCell="L14" sqref="L14"/>
    </sheetView>
  </sheetViews>
  <sheetFormatPr defaultColWidth="9" defaultRowHeight="21.95" customHeight="1"/>
  <cols>
    <col min="1" max="1" width="22.2777777777778" style="644" customWidth="1"/>
    <col min="2" max="2" width="15.6296296296296" style="645" hidden="1" customWidth="1"/>
    <col min="3" max="3" width="12.3796296296296" style="645" hidden="1" customWidth="1"/>
    <col min="4" max="4" width="13.4537037037037" style="645" customWidth="1"/>
    <col min="5" max="5" width="8.12962962962963" style="371" customWidth="1"/>
    <col min="6" max="6" width="22.8981481481481" style="644" customWidth="1"/>
    <col min="7" max="7" width="10.5" style="644" hidden="1" customWidth="1"/>
    <col min="8" max="8" width="12.75" style="644" hidden="1" customWidth="1"/>
    <col min="9" max="9" width="13.4537037037037" style="644" customWidth="1"/>
    <col min="10" max="10" width="8.49074074074074" style="373" customWidth="1"/>
    <col min="11" max="11" width="9" style="644"/>
    <col min="12" max="12" width="9.37962962962963" style="644" customWidth="1"/>
    <col min="13" max="16384" width="9" style="644"/>
  </cols>
  <sheetData>
    <row r="1" s="136" customFormat="1" ht="16" customHeight="1" spans="1:10">
      <c r="A1" s="136" t="s">
        <v>33</v>
      </c>
      <c r="E1" s="374"/>
      <c r="J1" s="374"/>
    </row>
    <row r="2" s="640" customFormat="1" ht="30" customHeight="1" spans="1:11">
      <c r="A2" s="137" t="s">
        <v>34</v>
      </c>
      <c r="B2" s="137"/>
      <c r="C2" s="137"/>
      <c r="D2" s="137"/>
      <c r="E2" s="137"/>
      <c r="F2" s="137"/>
      <c r="G2" s="137"/>
      <c r="H2" s="137"/>
      <c r="I2" s="137"/>
      <c r="J2" s="137"/>
      <c r="K2" s="137"/>
    </row>
    <row r="3" s="641" customFormat="1" ht="20" customHeight="1" spans="1:10">
      <c r="A3" s="646"/>
      <c r="B3" s="646"/>
      <c r="C3" s="646"/>
      <c r="D3" s="646"/>
      <c r="E3" s="377"/>
      <c r="F3" s="646"/>
      <c r="G3" s="647"/>
      <c r="H3" s="647" t="s">
        <v>35</v>
      </c>
      <c r="I3" s="647"/>
      <c r="J3" s="647"/>
    </row>
    <row r="4" s="642" customFormat="1" ht="21.2" customHeight="1" spans="1:10">
      <c r="A4" s="648" t="s">
        <v>36</v>
      </c>
      <c r="B4" s="649" t="s">
        <v>37</v>
      </c>
      <c r="C4" s="649" t="s">
        <v>38</v>
      </c>
      <c r="D4" s="649" t="s">
        <v>39</v>
      </c>
      <c r="E4" s="650" t="s">
        <v>40</v>
      </c>
      <c r="F4" s="651" t="s">
        <v>41</v>
      </c>
      <c r="G4" s="649" t="s">
        <v>37</v>
      </c>
      <c r="H4" s="649" t="s">
        <v>38</v>
      </c>
      <c r="I4" s="649" t="s">
        <v>39</v>
      </c>
      <c r="J4" s="672" t="s">
        <v>40</v>
      </c>
    </row>
    <row r="5" ht="21.2" customHeight="1" spans="1:12">
      <c r="A5" s="652" t="s">
        <v>42</v>
      </c>
      <c r="B5" s="653">
        <f>B6+B29</f>
        <v>1020727</v>
      </c>
      <c r="C5" s="653">
        <f>C6+C29</f>
        <v>1114103</v>
      </c>
      <c r="D5" s="653">
        <f>D6+D29</f>
        <v>1405223</v>
      </c>
      <c r="E5" s="654">
        <f>(D5-C5)/C5*100</f>
        <v>26.1304385680678</v>
      </c>
      <c r="F5" s="385" t="s">
        <v>42</v>
      </c>
      <c r="G5" s="655">
        <f>G6+G29</f>
        <v>1020727</v>
      </c>
      <c r="H5" s="655">
        <f>H6+H29</f>
        <v>1114103</v>
      </c>
      <c r="I5" s="655">
        <f>I6+I29</f>
        <v>1405223</v>
      </c>
      <c r="J5" s="673">
        <f>(H5-G5)/G5*100</f>
        <v>9.1479896191636</v>
      </c>
      <c r="L5" s="369"/>
    </row>
    <row r="6" s="643" customFormat="1" ht="21.2" customHeight="1" spans="1:13">
      <c r="A6" s="656" t="s">
        <v>43</v>
      </c>
      <c r="B6" s="653">
        <f>B7+B22</f>
        <v>181430</v>
      </c>
      <c r="C6" s="653">
        <f>SUM(C7,C22)</f>
        <v>197108</v>
      </c>
      <c r="D6" s="653">
        <f>SUM(D7,D22)</f>
        <v>211111</v>
      </c>
      <c r="E6" s="654">
        <f t="shared" ref="E6:E34" si="0">(D6-C6)/C6*100</f>
        <v>7.10422712421617</v>
      </c>
      <c r="F6" s="657" t="s">
        <v>44</v>
      </c>
      <c r="G6" s="655">
        <f>SUM(G7:G28)</f>
        <v>828511</v>
      </c>
      <c r="H6" s="655">
        <f>SUM(H7:H28)</f>
        <v>841527</v>
      </c>
      <c r="I6" s="655">
        <f>SUM(I7:I28)</f>
        <v>1154686</v>
      </c>
      <c r="J6" s="673">
        <f>(I6-H6)/H6*100</f>
        <v>37.213185079029</v>
      </c>
      <c r="L6" s="368"/>
      <c r="M6" s="368"/>
    </row>
    <row r="7" ht="21.2" customHeight="1" spans="1:12">
      <c r="A7" s="658" t="s">
        <v>45</v>
      </c>
      <c r="B7" s="484">
        <f>SUM(B8:B20)</f>
        <v>90390</v>
      </c>
      <c r="C7" s="484">
        <f>SUM(C8:C19)</f>
        <v>99644</v>
      </c>
      <c r="D7" s="484">
        <f>SUM(D8:D20)</f>
        <v>100189</v>
      </c>
      <c r="E7" s="659">
        <f t="shared" si="0"/>
        <v>0.546947131789169</v>
      </c>
      <c r="F7" s="660" t="s">
        <v>46</v>
      </c>
      <c r="G7" s="484">
        <v>63873</v>
      </c>
      <c r="H7" s="484">
        <v>74652</v>
      </c>
      <c r="I7" s="484">
        <v>82936</v>
      </c>
      <c r="J7" s="674">
        <f t="shared" ref="J7:J28" si="1">(I7-H7)/H7*100</f>
        <v>11.0968225901516</v>
      </c>
      <c r="L7" s="372"/>
    </row>
    <row r="8" ht="21.2" customHeight="1" spans="1:13">
      <c r="A8" s="658" t="s">
        <v>47</v>
      </c>
      <c r="B8" s="393">
        <v>29506</v>
      </c>
      <c r="C8" s="393">
        <v>34628</v>
      </c>
      <c r="D8" s="393">
        <v>35019</v>
      </c>
      <c r="E8" s="661">
        <f t="shared" si="0"/>
        <v>1.12914404528128</v>
      </c>
      <c r="F8" s="660" t="s">
        <v>48</v>
      </c>
      <c r="G8" s="484">
        <v>939</v>
      </c>
      <c r="H8" s="484">
        <v>388</v>
      </c>
      <c r="I8" s="484">
        <v>392</v>
      </c>
      <c r="J8" s="674">
        <f t="shared" si="1"/>
        <v>1.03092783505155</v>
      </c>
      <c r="M8" s="369"/>
    </row>
    <row r="9" ht="21.2" customHeight="1" spans="1:10">
      <c r="A9" s="658" t="s">
        <v>49</v>
      </c>
      <c r="B9" s="393">
        <v>13667</v>
      </c>
      <c r="C9" s="393">
        <v>9364</v>
      </c>
      <c r="D9" s="393">
        <v>8435</v>
      </c>
      <c r="E9" s="661">
        <f t="shared" si="0"/>
        <v>-9.9209739427595</v>
      </c>
      <c r="F9" s="660" t="s">
        <v>50</v>
      </c>
      <c r="G9" s="484">
        <v>26638</v>
      </c>
      <c r="H9" s="484">
        <v>26081</v>
      </c>
      <c r="I9" s="484">
        <v>27959</v>
      </c>
      <c r="J9" s="674">
        <f t="shared" si="1"/>
        <v>7.20064414708025</v>
      </c>
    </row>
    <row r="10" ht="21.2" customHeight="1" spans="1:12">
      <c r="A10" s="658" t="s">
        <v>51</v>
      </c>
      <c r="B10" s="393">
        <v>3567</v>
      </c>
      <c r="C10" s="393">
        <v>3392</v>
      </c>
      <c r="D10" s="393">
        <v>3202</v>
      </c>
      <c r="E10" s="661">
        <f t="shared" si="0"/>
        <v>-5.60141509433962</v>
      </c>
      <c r="F10" s="660" t="s">
        <v>52</v>
      </c>
      <c r="G10" s="484">
        <v>199596</v>
      </c>
      <c r="H10" s="484">
        <v>200479</v>
      </c>
      <c r="I10" s="484">
        <v>201035</v>
      </c>
      <c r="J10" s="674">
        <f t="shared" si="1"/>
        <v>0.277335780804972</v>
      </c>
      <c r="L10" s="372"/>
    </row>
    <row r="11" ht="21.2" customHeight="1" spans="1:14">
      <c r="A11" s="658" t="s">
        <v>53</v>
      </c>
      <c r="B11" s="393">
        <v>2046</v>
      </c>
      <c r="C11" s="393">
        <v>2971</v>
      </c>
      <c r="D11" s="393">
        <v>2386</v>
      </c>
      <c r="E11" s="661">
        <f t="shared" si="0"/>
        <v>-19.6903399528778</v>
      </c>
      <c r="F11" s="660" t="s">
        <v>54</v>
      </c>
      <c r="G11" s="484">
        <v>3669</v>
      </c>
      <c r="H11" s="484">
        <v>4254</v>
      </c>
      <c r="I11" s="484">
        <v>4295</v>
      </c>
      <c r="J11" s="674">
        <f t="shared" si="1"/>
        <v>0.963798777621063</v>
      </c>
      <c r="L11" s="372"/>
      <c r="N11" s="372"/>
    </row>
    <row r="12" ht="21.2" customHeight="1" spans="1:10">
      <c r="A12" s="658" t="s">
        <v>55</v>
      </c>
      <c r="B12" s="393">
        <v>3778</v>
      </c>
      <c r="C12" s="393">
        <v>3459</v>
      </c>
      <c r="D12" s="393">
        <v>3495</v>
      </c>
      <c r="E12" s="661">
        <f t="shared" si="0"/>
        <v>1.040763226366</v>
      </c>
      <c r="F12" s="660" t="s">
        <v>56</v>
      </c>
      <c r="G12" s="484">
        <v>8226</v>
      </c>
      <c r="H12" s="484">
        <v>8415</v>
      </c>
      <c r="I12" s="484">
        <v>6725</v>
      </c>
      <c r="J12" s="674">
        <f t="shared" si="1"/>
        <v>-20.0831847890671</v>
      </c>
    </row>
    <row r="13" ht="21.2" customHeight="1" spans="1:10">
      <c r="A13" s="658" t="s">
        <v>57</v>
      </c>
      <c r="B13" s="393">
        <v>3205</v>
      </c>
      <c r="C13" s="393">
        <v>4999</v>
      </c>
      <c r="D13" s="393">
        <v>4890</v>
      </c>
      <c r="E13" s="661">
        <f t="shared" si="0"/>
        <v>-2.18043608721744</v>
      </c>
      <c r="F13" s="660" t="s">
        <v>58</v>
      </c>
      <c r="G13" s="484">
        <v>146894</v>
      </c>
      <c r="H13" s="484">
        <v>156029</v>
      </c>
      <c r="I13" s="484">
        <v>167858</v>
      </c>
      <c r="J13" s="674">
        <f t="shared" si="1"/>
        <v>7.581282966628</v>
      </c>
    </row>
    <row r="14" ht="21.2" customHeight="1" spans="1:10">
      <c r="A14" s="658" t="s">
        <v>59</v>
      </c>
      <c r="B14" s="393">
        <v>1516</v>
      </c>
      <c r="C14" s="393">
        <v>1548</v>
      </c>
      <c r="D14" s="393">
        <v>1862</v>
      </c>
      <c r="E14" s="661">
        <f t="shared" si="0"/>
        <v>20.2842377260982</v>
      </c>
      <c r="F14" s="660" t="s">
        <v>60</v>
      </c>
      <c r="G14" s="484">
        <v>80091</v>
      </c>
      <c r="H14" s="484">
        <v>72969</v>
      </c>
      <c r="I14" s="484">
        <v>66301</v>
      </c>
      <c r="J14" s="674">
        <f t="shared" si="1"/>
        <v>-9.13812714988557</v>
      </c>
    </row>
    <row r="15" ht="21.2" customHeight="1" spans="1:13">
      <c r="A15" s="658" t="s">
        <v>61</v>
      </c>
      <c r="B15" s="393">
        <v>9298</v>
      </c>
      <c r="C15" s="393">
        <v>20178</v>
      </c>
      <c r="D15" s="393">
        <v>6758</v>
      </c>
      <c r="E15" s="661">
        <f t="shared" si="0"/>
        <v>-66.5080781048667</v>
      </c>
      <c r="F15" s="660" t="s">
        <v>62</v>
      </c>
      <c r="G15" s="484">
        <v>17828</v>
      </c>
      <c r="H15" s="484">
        <v>23742</v>
      </c>
      <c r="I15" s="484">
        <v>25880</v>
      </c>
      <c r="J15" s="674">
        <f t="shared" si="1"/>
        <v>9.00513857299301</v>
      </c>
      <c r="M15" s="372"/>
    </row>
    <row r="16" ht="21.2" customHeight="1" spans="1:10">
      <c r="A16" s="658" t="s">
        <v>63</v>
      </c>
      <c r="B16" s="393">
        <v>1956</v>
      </c>
      <c r="C16" s="393">
        <v>7315</v>
      </c>
      <c r="D16" s="393">
        <v>20639</v>
      </c>
      <c r="E16" s="661">
        <f t="shared" si="0"/>
        <v>182.146274777854</v>
      </c>
      <c r="F16" s="660" t="s">
        <v>64</v>
      </c>
      <c r="G16" s="484">
        <v>16957</v>
      </c>
      <c r="H16" s="484">
        <v>61121</v>
      </c>
      <c r="I16" s="484">
        <v>75225</v>
      </c>
      <c r="J16" s="674">
        <f t="shared" si="1"/>
        <v>23.0755386855582</v>
      </c>
    </row>
    <row r="17" ht="21.2" customHeight="1" spans="1:10">
      <c r="A17" s="658" t="s">
        <v>65</v>
      </c>
      <c r="B17" s="393">
        <v>11599</v>
      </c>
      <c r="C17" s="393">
        <v>4151</v>
      </c>
      <c r="D17" s="393">
        <v>6325</v>
      </c>
      <c r="E17" s="661">
        <f t="shared" si="0"/>
        <v>52.3729221874247</v>
      </c>
      <c r="F17" s="660" t="s">
        <v>66</v>
      </c>
      <c r="G17" s="484">
        <v>124139</v>
      </c>
      <c r="H17" s="484">
        <v>110235</v>
      </c>
      <c r="I17" s="484">
        <v>314153</v>
      </c>
      <c r="J17" s="674">
        <f t="shared" si="1"/>
        <v>184.984805188915</v>
      </c>
    </row>
    <row r="18" ht="21.2" customHeight="1" spans="1:10">
      <c r="A18" s="658" t="s">
        <v>67</v>
      </c>
      <c r="B18" s="393">
        <v>10067</v>
      </c>
      <c r="C18" s="393">
        <v>7444</v>
      </c>
      <c r="D18" s="393">
        <v>7040</v>
      </c>
      <c r="E18" s="661">
        <f t="shared" si="0"/>
        <v>-5.42718968296615</v>
      </c>
      <c r="F18" s="660" t="s">
        <v>68</v>
      </c>
      <c r="G18" s="484">
        <v>24334</v>
      </c>
      <c r="H18" s="484">
        <v>22070</v>
      </c>
      <c r="I18" s="484">
        <v>41211</v>
      </c>
      <c r="J18" s="674">
        <f t="shared" si="1"/>
        <v>86.728590847304</v>
      </c>
    </row>
    <row r="19" ht="21.2" customHeight="1" spans="1:14">
      <c r="A19" s="658" t="s">
        <v>69</v>
      </c>
      <c r="B19" s="393">
        <v>175</v>
      </c>
      <c r="C19" s="393">
        <v>195</v>
      </c>
      <c r="D19" s="393">
        <v>125</v>
      </c>
      <c r="E19" s="661">
        <f t="shared" si="0"/>
        <v>-35.8974358974359</v>
      </c>
      <c r="F19" s="660" t="s">
        <v>70</v>
      </c>
      <c r="G19" s="484">
        <v>16276</v>
      </c>
      <c r="H19" s="484">
        <v>12766</v>
      </c>
      <c r="I19" s="484">
        <v>14844</v>
      </c>
      <c r="J19" s="674">
        <f t="shared" si="1"/>
        <v>16.2776124079586</v>
      </c>
      <c r="N19" s="372"/>
    </row>
    <row r="20" s="643" customFormat="1" ht="21.2" customHeight="1" spans="1:10">
      <c r="A20" s="658" t="s">
        <v>71</v>
      </c>
      <c r="B20" s="393">
        <v>10</v>
      </c>
      <c r="C20" s="393"/>
      <c r="D20" s="393">
        <v>13</v>
      </c>
      <c r="E20" s="661"/>
      <c r="F20" s="660" t="s">
        <v>72</v>
      </c>
      <c r="G20" s="484">
        <v>1330</v>
      </c>
      <c r="H20" s="484">
        <v>1466</v>
      </c>
      <c r="I20" s="484">
        <v>1936</v>
      </c>
      <c r="J20" s="674">
        <f t="shared" si="1"/>
        <v>32.0600272851296</v>
      </c>
    </row>
    <row r="21" s="643" customFormat="1" ht="21.2" customHeight="1" spans="1:10">
      <c r="A21" s="658"/>
      <c r="B21" s="393"/>
      <c r="C21" s="393"/>
      <c r="D21" s="393"/>
      <c r="E21" s="661"/>
      <c r="F21" s="660" t="s">
        <v>73</v>
      </c>
      <c r="G21" s="484"/>
      <c r="H21" s="484"/>
      <c r="I21" s="484">
        <v>460</v>
      </c>
      <c r="J21" s="674"/>
    </row>
    <row r="22" ht="21.2" customHeight="1" spans="1:10">
      <c r="A22" s="658" t="s">
        <v>74</v>
      </c>
      <c r="B22" s="484">
        <f>SUM(B23:B28)</f>
        <v>91040</v>
      </c>
      <c r="C22" s="484">
        <f>SUM(C23:C28)</f>
        <v>97464</v>
      </c>
      <c r="D22" s="484">
        <f>SUM(D23:D28)</f>
        <v>110922</v>
      </c>
      <c r="E22" s="659">
        <f t="shared" si="0"/>
        <v>13.8081753262743</v>
      </c>
      <c r="F22" s="660" t="s">
        <v>75</v>
      </c>
      <c r="G22" s="484">
        <v>14686</v>
      </c>
      <c r="H22" s="484">
        <v>6368</v>
      </c>
      <c r="I22" s="484">
        <v>11628</v>
      </c>
      <c r="J22" s="674">
        <f t="shared" si="1"/>
        <v>82.6005025125628</v>
      </c>
    </row>
    <row r="23" ht="21.2" customHeight="1" spans="1:10">
      <c r="A23" s="658" t="s">
        <v>76</v>
      </c>
      <c r="B23" s="484">
        <v>4025</v>
      </c>
      <c r="C23" s="393">
        <v>7682</v>
      </c>
      <c r="D23" s="393">
        <v>7764</v>
      </c>
      <c r="E23" s="661">
        <f t="shared" si="0"/>
        <v>1.06743035667795</v>
      </c>
      <c r="F23" s="660" t="s">
        <v>77</v>
      </c>
      <c r="G23" s="484">
        <v>59419</v>
      </c>
      <c r="H23" s="484">
        <v>37838</v>
      </c>
      <c r="I23" s="484">
        <v>68294</v>
      </c>
      <c r="J23" s="674">
        <f t="shared" si="1"/>
        <v>80.4905121835192</v>
      </c>
    </row>
    <row r="24" ht="21.2" customHeight="1" spans="1:10">
      <c r="A24" s="658" t="s">
        <v>78</v>
      </c>
      <c r="B24" s="484">
        <v>14811</v>
      </c>
      <c r="C24" s="393">
        <v>4105</v>
      </c>
      <c r="D24" s="393">
        <v>3784</v>
      </c>
      <c r="E24" s="661">
        <f t="shared" si="0"/>
        <v>-7.81973203410475</v>
      </c>
      <c r="F24" s="660" t="s">
        <v>79</v>
      </c>
      <c r="G24" s="484">
        <v>39</v>
      </c>
      <c r="H24" s="484">
        <v>42</v>
      </c>
      <c r="I24" s="484">
        <v>68</v>
      </c>
      <c r="J24" s="674">
        <f t="shared" si="1"/>
        <v>61.9047619047619</v>
      </c>
    </row>
    <row r="25" ht="21.2" customHeight="1" spans="1:10">
      <c r="A25" s="658" t="s">
        <v>80</v>
      </c>
      <c r="B25" s="484">
        <v>6983</v>
      </c>
      <c r="C25" s="393">
        <v>16753</v>
      </c>
      <c r="D25" s="393">
        <v>14619</v>
      </c>
      <c r="E25" s="661">
        <f t="shared" si="0"/>
        <v>-12.7380170715693</v>
      </c>
      <c r="F25" s="660" t="s">
        <v>81</v>
      </c>
      <c r="G25" s="484">
        <v>6511</v>
      </c>
      <c r="H25" s="484">
        <v>7532</v>
      </c>
      <c r="I25" s="484">
        <v>23979</v>
      </c>
      <c r="J25" s="674">
        <f t="shared" si="1"/>
        <v>218.36165693043</v>
      </c>
    </row>
    <row r="26" ht="21.2" customHeight="1" spans="1:10">
      <c r="A26" s="658" t="s">
        <v>82</v>
      </c>
      <c r="B26" s="484">
        <v>63024</v>
      </c>
      <c r="C26" s="393">
        <v>68134</v>
      </c>
      <c r="D26" s="393">
        <v>83354</v>
      </c>
      <c r="E26" s="661">
        <f t="shared" si="0"/>
        <v>22.3383332844101</v>
      </c>
      <c r="F26" s="660" t="s">
        <v>83</v>
      </c>
      <c r="G26" s="484">
        <v>5000</v>
      </c>
      <c r="H26" s="484">
        <v>2740</v>
      </c>
      <c r="I26" s="484">
        <v>6200</v>
      </c>
      <c r="J26" s="674">
        <f t="shared" si="1"/>
        <v>126.277372262774</v>
      </c>
    </row>
    <row r="27" ht="21.2" customHeight="1" spans="1:10">
      <c r="A27" s="658" t="s">
        <v>84</v>
      </c>
      <c r="B27" s="662">
        <v>605</v>
      </c>
      <c r="C27" s="393">
        <v>580</v>
      </c>
      <c r="D27" s="393">
        <v>610</v>
      </c>
      <c r="E27" s="661">
        <f t="shared" si="0"/>
        <v>5.17241379310345</v>
      </c>
      <c r="F27" s="660" t="s">
        <v>85</v>
      </c>
      <c r="G27" s="484">
        <v>12064</v>
      </c>
      <c r="H27" s="484">
        <v>12339</v>
      </c>
      <c r="I27" s="484">
        <v>13304</v>
      </c>
      <c r="J27" s="674">
        <f t="shared" si="1"/>
        <v>7.82073101547937</v>
      </c>
    </row>
    <row r="28" ht="21.2" customHeight="1" spans="1:10">
      <c r="A28" s="658" t="s">
        <v>86</v>
      </c>
      <c r="B28" s="484">
        <v>1592</v>
      </c>
      <c r="C28" s="393">
        <v>210</v>
      </c>
      <c r="D28" s="393">
        <v>791</v>
      </c>
      <c r="E28" s="661">
        <f t="shared" si="0"/>
        <v>276.666666666667</v>
      </c>
      <c r="F28" s="660" t="s">
        <v>87</v>
      </c>
      <c r="G28" s="484">
        <v>2</v>
      </c>
      <c r="H28" s="484">
        <v>1</v>
      </c>
      <c r="I28" s="484">
        <v>3</v>
      </c>
      <c r="J28" s="674">
        <f t="shared" si="1"/>
        <v>200</v>
      </c>
    </row>
    <row r="29" ht="21.2" customHeight="1" spans="1:15">
      <c r="A29" s="663" t="s">
        <v>88</v>
      </c>
      <c r="B29" s="664">
        <f>SUM(B30:B34)</f>
        <v>839297</v>
      </c>
      <c r="C29" s="664">
        <f>SUM(C30:C34)</f>
        <v>916995</v>
      </c>
      <c r="D29" s="664">
        <f>SUM(D30:D34)</f>
        <v>1194112</v>
      </c>
      <c r="E29" s="665">
        <f t="shared" si="0"/>
        <v>30.2201211566039</v>
      </c>
      <c r="F29" s="657" t="s">
        <v>89</v>
      </c>
      <c r="G29" s="385">
        <f>SUM(G30:G34)</f>
        <v>192216</v>
      </c>
      <c r="H29" s="385">
        <f>SUM(H30:H34)</f>
        <v>272576</v>
      </c>
      <c r="I29" s="385">
        <f>SUM(I30:I34)</f>
        <v>250537</v>
      </c>
      <c r="J29" s="410">
        <f>(H29-G29)/G29*100</f>
        <v>41.8071336413202</v>
      </c>
      <c r="O29" s="643"/>
    </row>
    <row r="30" ht="21.2" customHeight="1" spans="1:10">
      <c r="A30" s="658" t="s">
        <v>90</v>
      </c>
      <c r="B30" s="399">
        <v>649228</v>
      </c>
      <c r="C30" s="399">
        <v>693992</v>
      </c>
      <c r="D30" s="399">
        <v>860237</v>
      </c>
      <c r="E30" s="666">
        <f t="shared" si="0"/>
        <v>23.9548870880356</v>
      </c>
      <c r="F30" s="660" t="s">
        <v>91</v>
      </c>
      <c r="G30" s="667">
        <v>34727</v>
      </c>
      <c r="H30" s="667">
        <v>48174</v>
      </c>
      <c r="I30" s="667">
        <v>33382</v>
      </c>
      <c r="J30" s="411">
        <f>(H30-G30)/G30*100</f>
        <v>38.7220318484177</v>
      </c>
    </row>
    <row r="31" ht="21.2" customHeight="1" spans="1:10">
      <c r="A31" s="658" t="s">
        <v>92</v>
      </c>
      <c r="B31" s="399">
        <v>51263</v>
      </c>
      <c r="C31" s="399">
        <v>131498</v>
      </c>
      <c r="D31" s="399">
        <v>207163</v>
      </c>
      <c r="E31" s="666">
        <f t="shared" si="0"/>
        <v>57.5407990996061</v>
      </c>
      <c r="F31" s="660" t="s">
        <v>93</v>
      </c>
      <c r="G31" s="662">
        <v>20386</v>
      </c>
      <c r="H31" s="662">
        <v>7406</v>
      </c>
      <c r="I31" s="662">
        <v>66625</v>
      </c>
      <c r="J31" s="675">
        <f>(H31-G31)/G31*100</f>
        <v>-63.6711468654959</v>
      </c>
    </row>
    <row r="32" ht="21.2" customHeight="1" spans="1:10">
      <c r="A32" s="658" t="s">
        <v>94</v>
      </c>
      <c r="B32" s="399">
        <v>105707</v>
      </c>
      <c r="C32" s="399">
        <v>49100</v>
      </c>
      <c r="D32" s="399">
        <v>40069</v>
      </c>
      <c r="E32" s="666">
        <f t="shared" si="0"/>
        <v>-18.3930753564155</v>
      </c>
      <c r="F32" s="660" t="s">
        <v>95</v>
      </c>
      <c r="G32" s="662"/>
      <c r="H32" s="662"/>
      <c r="I32" s="662">
        <v>1100</v>
      </c>
      <c r="J32" s="675"/>
    </row>
    <row r="33" ht="21.2" customHeight="1" spans="1:10">
      <c r="A33" s="658" t="s">
        <v>96</v>
      </c>
      <c r="B33" s="399">
        <v>32000</v>
      </c>
      <c r="C33" s="399">
        <v>36800</v>
      </c>
      <c r="D33" s="399">
        <v>76810</v>
      </c>
      <c r="E33" s="666">
        <f t="shared" si="0"/>
        <v>108.722826086957</v>
      </c>
      <c r="F33" s="660" t="s">
        <v>97</v>
      </c>
      <c r="G33" s="662">
        <v>5605</v>
      </c>
      <c r="H33" s="662">
        <v>9833</v>
      </c>
      <c r="I33" s="662">
        <v>1128</v>
      </c>
      <c r="J33" s="675">
        <f>(H33-G33)/G33*100</f>
        <v>75.4326494201606</v>
      </c>
    </row>
    <row r="34" ht="21.2" customHeight="1" spans="1:13">
      <c r="A34" s="668" t="s">
        <v>98</v>
      </c>
      <c r="B34" s="404">
        <v>1099</v>
      </c>
      <c r="C34" s="404">
        <v>5605</v>
      </c>
      <c r="D34" s="404">
        <v>9833</v>
      </c>
      <c r="E34" s="669">
        <f t="shared" si="0"/>
        <v>75.4326494201606</v>
      </c>
      <c r="F34" s="670" t="s">
        <v>99</v>
      </c>
      <c r="G34" s="671">
        <f>6459+125039</f>
        <v>131498</v>
      </c>
      <c r="H34" s="671">
        <v>207163</v>
      </c>
      <c r="I34" s="671">
        <v>148302</v>
      </c>
      <c r="J34" s="676">
        <f>(H34-G34)/G34*100</f>
        <v>57.5407990996061</v>
      </c>
      <c r="M34" s="372"/>
    </row>
    <row r="35" ht="20.45" customHeight="1"/>
    <row r="36" ht="21" customHeight="1"/>
  </sheetData>
  <mergeCells count="2">
    <mergeCell ref="A2:J2"/>
    <mergeCell ref="H3:J3"/>
  </mergeCells>
  <printOptions horizontalCentered="1"/>
  <pageMargins left="0.708333333333333" right="0.708333333333333" top="0.747916666666667" bottom="0.708333333333333" header="0.314583333333333" footer="0.511805555555556"/>
  <pageSetup paperSize="9" orientation="portrait" horizontalDpi="600"/>
  <headerFooter>
    <oddFooter>&amp;C—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6"/>
  <sheetViews>
    <sheetView workbookViewId="0">
      <selection activeCell="G9" sqref="G9"/>
    </sheetView>
  </sheetViews>
  <sheetFormatPr defaultColWidth="9" defaultRowHeight="24" customHeight="1"/>
  <cols>
    <col min="1" max="1" width="34.4722222222222" style="28" customWidth="1"/>
    <col min="2" max="4" width="18.1296296296296" style="28" customWidth="1"/>
    <col min="5" max="16384" width="9" style="28"/>
  </cols>
  <sheetData>
    <row r="1" s="413" customFormat="1" ht="16" customHeight="1" spans="1:4">
      <c r="A1" s="191" t="s">
        <v>100</v>
      </c>
      <c r="B1" s="191"/>
      <c r="C1" s="191"/>
      <c r="D1" s="191"/>
    </row>
    <row r="2" s="414" customFormat="1" ht="30" customHeight="1" spans="1:4">
      <c r="A2" s="616" t="s">
        <v>101</v>
      </c>
      <c r="B2" s="616"/>
      <c r="C2" s="616"/>
      <c r="D2" s="616"/>
    </row>
    <row r="3" s="26" customFormat="1" ht="20" customHeight="1" spans="1:4">
      <c r="A3" s="617"/>
      <c r="B3" s="617"/>
      <c r="C3" s="617"/>
      <c r="D3" s="618" t="s">
        <v>35</v>
      </c>
    </row>
    <row r="4" s="27" customFormat="1" ht="24.75" customHeight="1" spans="1:4">
      <c r="A4" s="619" t="s">
        <v>36</v>
      </c>
      <c r="B4" s="620" t="s">
        <v>38</v>
      </c>
      <c r="C4" s="621" t="s">
        <v>39</v>
      </c>
      <c r="D4" s="622" t="s">
        <v>40</v>
      </c>
    </row>
    <row r="5" ht="24.75" customHeight="1" spans="1:4">
      <c r="A5" s="623" t="s">
        <v>102</v>
      </c>
      <c r="B5" s="624">
        <f>B6+B20</f>
        <v>197108</v>
      </c>
      <c r="C5" s="625">
        <f>C6+C20</f>
        <v>211111</v>
      </c>
      <c r="D5" s="626">
        <f>(C5-B5)/B5*100</f>
        <v>7.10422712421617</v>
      </c>
    </row>
    <row r="6" ht="24.75" customHeight="1" spans="1:4">
      <c r="A6" s="627" t="s">
        <v>103</v>
      </c>
      <c r="B6" s="628">
        <f>SUM(B7:B19)</f>
        <v>99644</v>
      </c>
      <c r="C6" s="629">
        <f>SUM(C7:C19)</f>
        <v>100189</v>
      </c>
      <c r="D6" s="630">
        <f t="shared" ref="D6:D26" si="0">(C6-B6)/B6*100</f>
        <v>0.546947131789169</v>
      </c>
    </row>
    <row r="7" ht="24.75" customHeight="1" spans="1:4">
      <c r="A7" s="631" t="s">
        <v>104</v>
      </c>
      <c r="B7" s="632">
        <v>34628</v>
      </c>
      <c r="C7" s="633">
        <v>35019</v>
      </c>
      <c r="D7" s="634">
        <f t="shared" si="0"/>
        <v>1.12914404528128</v>
      </c>
    </row>
    <row r="8" ht="24.75" customHeight="1" spans="1:4">
      <c r="A8" s="510" t="s">
        <v>105</v>
      </c>
      <c r="B8" s="632">
        <v>9364</v>
      </c>
      <c r="C8" s="633">
        <v>8435</v>
      </c>
      <c r="D8" s="634">
        <f t="shared" si="0"/>
        <v>-9.9209739427595</v>
      </c>
    </row>
    <row r="9" ht="24.75" customHeight="1" spans="1:4">
      <c r="A9" s="631" t="s">
        <v>106</v>
      </c>
      <c r="B9" s="632">
        <v>3392</v>
      </c>
      <c r="C9" s="633">
        <v>3202</v>
      </c>
      <c r="D9" s="634">
        <f t="shared" si="0"/>
        <v>-5.60141509433962</v>
      </c>
    </row>
    <row r="10" ht="24.75" customHeight="1" spans="1:4">
      <c r="A10" s="510" t="s">
        <v>107</v>
      </c>
      <c r="B10" s="632">
        <v>2971</v>
      </c>
      <c r="C10" s="633">
        <v>2386</v>
      </c>
      <c r="D10" s="634">
        <f t="shared" si="0"/>
        <v>-19.6903399528778</v>
      </c>
    </row>
    <row r="11" ht="24.75" customHeight="1" spans="1:4">
      <c r="A11" s="631" t="s">
        <v>108</v>
      </c>
      <c r="B11" s="632">
        <v>3459</v>
      </c>
      <c r="C11" s="633">
        <v>3495</v>
      </c>
      <c r="D11" s="634">
        <f t="shared" si="0"/>
        <v>1.040763226366</v>
      </c>
    </row>
    <row r="12" ht="24.75" customHeight="1" spans="1:4">
      <c r="A12" s="510" t="s">
        <v>109</v>
      </c>
      <c r="B12" s="632">
        <v>4999</v>
      </c>
      <c r="C12" s="633">
        <v>4890</v>
      </c>
      <c r="D12" s="634">
        <f t="shared" si="0"/>
        <v>-2.18043608721744</v>
      </c>
    </row>
    <row r="13" ht="24.75" customHeight="1" spans="1:4">
      <c r="A13" s="631" t="s">
        <v>110</v>
      </c>
      <c r="B13" s="632">
        <v>1548</v>
      </c>
      <c r="C13" s="633">
        <v>1862</v>
      </c>
      <c r="D13" s="634">
        <f t="shared" si="0"/>
        <v>20.2842377260982</v>
      </c>
    </row>
    <row r="14" ht="24.75" customHeight="1" spans="1:4">
      <c r="A14" s="510" t="s">
        <v>111</v>
      </c>
      <c r="B14" s="632">
        <v>20178</v>
      </c>
      <c r="C14" s="633">
        <v>6758</v>
      </c>
      <c r="D14" s="634">
        <f t="shared" si="0"/>
        <v>-66.5080781048667</v>
      </c>
    </row>
    <row r="15" ht="24.75" customHeight="1" spans="1:14">
      <c r="A15" s="631" t="s">
        <v>112</v>
      </c>
      <c r="B15" s="632">
        <v>7315</v>
      </c>
      <c r="C15" s="633">
        <v>20639</v>
      </c>
      <c r="D15" s="634">
        <f t="shared" si="0"/>
        <v>182.146274777854</v>
      </c>
      <c r="N15" s="45"/>
    </row>
    <row r="16" ht="24.75" customHeight="1" spans="1:4">
      <c r="A16" s="510" t="s">
        <v>113</v>
      </c>
      <c r="B16" s="632">
        <v>4151</v>
      </c>
      <c r="C16" s="633">
        <v>6325</v>
      </c>
      <c r="D16" s="634">
        <f t="shared" si="0"/>
        <v>52.3729221874247</v>
      </c>
    </row>
    <row r="17" ht="24.75" customHeight="1" spans="1:4">
      <c r="A17" s="631" t="s">
        <v>114</v>
      </c>
      <c r="B17" s="632">
        <v>7444</v>
      </c>
      <c r="C17" s="633">
        <v>7040</v>
      </c>
      <c r="D17" s="634">
        <f t="shared" si="0"/>
        <v>-5.42718968296615</v>
      </c>
    </row>
    <row r="18" ht="24.75" customHeight="1" spans="1:4">
      <c r="A18" s="510" t="s">
        <v>115</v>
      </c>
      <c r="B18" s="632">
        <v>195</v>
      </c>
      <c r="C18" s="633">
        <v>125</v>
      </c>
      <c r="D18" s="634">
        <f t="shared" si="0"/>
        <v>-35.8974358974359</v>
      </c>
    </row>
    <row r="19" ht="24.75" customHeight="1" spans="1:4">
      <c r="A19" s="510" t="s">
        <v>116</v>
      </c>
      <c r="B19" s="632"/>
      <c r="C19" s="633">
        <v>13</v>
      </c>
      <c r="D19" s="634"/>
    </row>
    <row r="20" ht="24.75" customHeight="1" spans="1:4">
      <c r="A20" s="635" t="s">
        <v>117</v>
      </c>
      <c r="B20" s="628">
        <f>SUM(B21:B26)</f>
        <v>97464</v>
      </c>
      <c r="C20" s="629">
        <f>SUM(C21:C26)</f>
        <v>110922</v>
      </c>
      <c r="D20" s="630">
        <f>(C20-B20)/B20*100</f>
        <v>13.8081753262743</v>
      </c>
    </row>
    <row r="21" ht="24.75" customHeight="1" spans="1:4">
      <c r="A21" s="510" t="s">
        <v>118</v>
      </c>
      <c r="B21" s="632">
        <v>7682</v>
      </c>
      <c r="C21" s="633">
        <v>7764</v>
      </c>
      <c r="D21" s="634">
        <f>(C21-B21)/B21*100</f>
        <v>1.06743035667795</v>
      </c>
    </row>
    <row r="22" ht="24.75" customHeight="1" spans="1:4">
      <c r="A22" s="631" t="s">
        <v>119</v>
      </c>
      <c r="B22" s="632">
        <v>4105</v>
      </c>
      <c r="C22" s="633">
        <v>3784</v>
      </c>
      <c r="D22" s="634">
        <f t="shared" si="0"/>
        <v>-7.81973203410475</v>
      </c>
    </row>
    <row r="23" ht="24.75" customHeight="1" spans="1:4">
      <c r="A23" s="510" t="s">
        <v>120</v>
      </c>
      <c r="B23" s="632">
        <v>16753</v>
      </c>
      <c r="C23" s="633">
        <v>14619</v>
      </c>
      <c r="D23" s="634">
        <f t="shared" si="0"/>
        <v>-12.7380170715693</v>
      </c>
    </row>
    <row r="24" ht="24.75" customHeight="1" spans="1:4">
      <c r="A24" s="631" t="s">
        <v>121</v>
      </c>
      <c r="B24" s="632">
        <v>68134</v>
      </c>
      <c r="C24" s="633">
        <v>83354</v>
      </c>
      <c r="D24" s="634">
        <f t="shared" si="0"/>
        <v>22.3383332844101</v>
      </c>
    </row>
    <row r="25" ht="24.75" customHeight="1" spans="1:4">
      <c r="A25" s="631" t="s">
        <v>122</v>
      </c>
      <c r="B25" s="632">
        <v>580</v>
      </c>
      <c r="C25" s="633">
        <v>610</v>
      </c>
      <c r="D25" s="634">
        <f t="shared" si="0"/>
        <v>5.17241379310345</v>
      </c>
    </row>
    <row r="26" ht="24.75" customHeight="1" spans="1:4">
      <c r="A26" s="636" t="s">
        <v>123</v>
      </c>
      <c r="B26" s="637">
        <v>210</v>
      </c>
      <c r="C26" s="638">
        <v>791</v>
      </c>
      <c r="D26" s="639">
        <f t="shared" si="0"/>
        <v>276.666666666667</v>
      </c>
    </row>
  </sheetData>
  <mergeCells count="1">
    <mergeCell ref="A2:D2"/>
  </mergeCells>
  <printOptions horizontalCentered="1"/>
  <pageMargins left="0.708333333333333" right="0.708333333333333" top="0.747916666666667" bottom="0.708333333333333" header="0.314583333333333" footer="0.511805555555556"/>
  <pageSetup paperSize="9" orientation="portrait" horizontalDpi="600"/>
  <headerFooter>
    <oddFooter>&amp;C—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03"/>
  <sheetViews>
    <sheetView showZeros="0" workbookViewId="0">
      <selection activeCell="M14" sqref="M14"/>
    </sheetView>
  </sheetViews>
  <sheetFormatPr defaultColWidth="8.87962962962963" defaultRowHeight="12" outlineLevelCol="5"/>
  <cols>
    <col min="1" max="1" width="13.6296296296296" style="196" customWidth="1"/>
    <col min="2" max="2" width="47.1111111111111" style="45" customWidth="1"/>
    <col min="3" max="3" width="22.6296296296296" style="583" customWidth="1"/>
    <col min="4" max="16384" width="8.87962962962963" style="45"/>
  </cols>
  <sheetData>
    <row r="1" s="191" customFormat="1" ht="16" customHeight="1" spans="1:3">
      <c r="A1" s="171" t="s">
        <v>124</v>
      </c>
      <c r="B1" s="584"/>
      <c r="C1" s="585"/>
    </row>
    <row r="2" s="192" customFormat="1" ht="30" customHeight="1" spans="1:3">
      <c r="A2" s="172" t="s">
        <v>125</v>
      </c>
      <c r="B2" s="172"/>
      <c r="C2" s="172"/>
    </row>
    <row r="3" s="193" customFormat="1" ht="20" customHeight="1" spans="1:3">
      <c r="A3" s="586"/>
      <c r="B3" s="587"/>
      <c r="C3" s="588" t="s">
        <v>35</v>
      </c>
    </row>
    <row r="4" s="194" customFormat="1" ht="23" customHeight="1" spans="1:3">
      <c r="A4" s="361" t="s">
        <v>126</v>
      </c>
      <c r="B4" s="362" t="s">
        <v>127</v>
      </c>
      <c r="C4" s="589" t="s">
        <v>128</v>
      </c>
    </row>
    <row r="5" ht="15.1" customHeight="1" spans="1:3">
      <c r="A5" s="590"/>
      <c r="B5" s="591" t="s">
        <v>129</v>
      </c>
      <c r="C5" s="592">
        <v>1154686</v>
      </c>
    </row>
    <row r="6" ht="15.1" customHeight="1" spans="1:3">
      <c r="A6" s="593">
        <v>201</v>
      </c>
      <c r="B6" s="594" t="s">
        <v>46</v>
      </c>
      <c r="C6" s="595">
        <v>82936</v>
      </c>
    </row>
    <row r="7" ht="15.1" customHeight="1" spans="1:3">
      <c r="A7" s="593">
        <v>20101</v>
      </c>
      <c r="B7" s="594" t="s">
        <v>130</v>
      </c>
      <c r="C7" s="595">
        <v>1370</v>
      </c>
    </row>
    <row r="8" ht="15.1" customHeight="1" spans="1:3">
      <c r="A8" s="593">
        <v>2010101</v>
      </c>
      <c r="B8" s="596" t="s">
        <v>131</v>
      </c>
      <c r="C8" s="595">
        <v>972</v>
      </c>
    </row>
    <row r="9" ht="15.1" customHeight="1" spans="1:3">
      <c r="A9" s="593">
        <v>2010104</v>
      </c>
      <c r="B9" s="596" t="s">
        <v>132</v>
      </c>
      <c r="C9" s="595">
        <v>144</v>
      </c>
    </row>
    <row r="10" ht="15.1" customHeight="1" spans="1:3">
      <c r="A10" s="593">
        <v>2010106</v>
      </c>
      <c r="B10" s="596" t="s">
        <v>133</v>
      </c>
      <c r="C10" s="595">
        <v>10</v>
      </c>
    </row>
    <row r="11" ht="15.1" customHeight="1" spans="1:3">
      <c r="A11" s="593">
        <v>2010108</v>
      </c>
      <c r="B11" s="596" t="s">
        <v>134</v>
      </c>
      <c r="C11" s="595">
        <v>178</v>
      </c>
    </row>
    <row r="12" ht="15.1" customHeight="1" spans="1:3">
      <c r="A12" s="593">
        <v>2010150</v>
      </c>
      <c r="B12" s="596" t="s">
        <v>135</v>
      </c>
      <c r="C12" s="595">
        <v>55</v>
      </c>
    </row>
    <row r="13" ht="15.1" customHeight="1" spans="1:3">
      <c r="A13" s="593">
        <v>2010199</v>
      </c>
      <c r="B13" s="596" t="s">
        <v>136</v>
      </c>
      <c r="C13" s="595">
        <v>11</v>
      </c>
    </row>
    <row r="14" ht="15.1" customHeight="1" spans="1:3">
      <c r="A14" s="593">
        <v>20102</v>
      </c>
      <c r="B14" s="594" t="s">
        <v>137</v>
      </c>
      <c r="C14" s="595">
        <v>1139</v>
      </c>
    </row>
    <row r="15" ht="15.1" customHeight="1" spans="1:3">
      <c r="A15" s="593">
        <v>2010201</v>
      </c>
      <c r="B15" s="596" t="s">
        <v>131</v>
      </c>
      <c r="C15" s="595">
        <v>837</v>
      </c>
    </row>
    <row r="16" ht="15.1" customHeight="1" spans="1:3">
      <c r="A16" s="593">
        <v>2010204</v>
      </c>
      <c r="B16" s="596" t="s">
        <v>138</v>
      </c>
      <c r="C16" s="595">
        <v>201</v>
      </c>
    </row>
    <row r="17" ht="15.1" customHeight="1" spans="1:3">
      <c r="A17" s="593">
        <v>2010250</v>
      </c>
      <c r="B17" s="596" t="s">
        <v>135</v>
      </c>
      <c r="C17" s="595">
        <v>59</v>
      </c>
    </row>
    <row r="18" ht="15.1" customHeight="1" spans="1:3">
      <c r="A18" s="593">
        <v>2010299</v>
      </c>
      <c r="B18" s="596" t="s">
        <v>139</v>
      </c>
      <c r="C18" s="595">
        <v>42</v>
      </c>
    </row>
    <row r="19" ht="15.1" customHeight="1" spans="1:3">
      <c r="A19" s="593">
        <v>20103</v>
      </c>
      <c r="B19" s="594" t="s">
        <v>140</v>
      </c>
      <c r="C19" s="595">
        <v>54054</v>
      </c>
    </row>
    <row r="20" ht="15.1" customHeight="1" spans="1:3">
      <c r="A20" s="593">
        <v>2010301</v>
      </c>
      <c r="B20" s="596" t="s">
        <v>131</v>
      </c>
      <c r="C20" s="595">
        <v>26554</v>
      </c>
    </row>
    <row r="21" ht="15.1" customHeight="1" spans="1:3">
      <c r="A21" s="593">
        <v>2010302</v>
      </c>
      <c r="B21" s="596" t="s">
        <v>141</v>
      </c>
      <c r="C21" s="595">
        <v>1609</v>
      </c>
    </row>
    <row r="22" ht="15.1" customHeight="1" spans="1:3">
      <c r="A22" s="593">
        <v>2010303</v>
      </c>
      <c r="B22" s="596" t="s">
        <v>142</v>
      </c>
      <c r="C22" s="595">
        <v>56</v>
      </c>
    </row>
    <row r="23" ht="15.1" customHeight="1" spans="1:3">
      <c r="A23" s="593">
        <v>2010306</v>
      </c>
      <c r="B23" s="596" t="s">
        <v>143</v>
      </c>
      <c r="C23" s="595">
        <v>4493</v>
      </c>
    </row>
    <row r="24" ht="15.1" customHeight="1" spans="1:3">
      <c r="A24" s="593">
        <v>2010350</v>
      </c>
      <c r="B24" s="596" t="s">
        <v>135</v>
      </c>
      <c r="C24" s="595">
        <v>11371</v>
      </c>
    </row>
    <row r="25" ht="15.1" customHeight="1" spans="1:3">
      <c r="A25" s="593">
        <v>2010399</v>
      </c>
      <c r="B25" s="596" t="s">
        <v>144</v>
      </c>
      <c r="C25" s="595">
        <v>9971</v>
      </c>
    </row>
    <row r="26" ht="15.1" customHeight="1" spans="1:3">
      <c r="A26" s="593">
        <v>20104</v>
      </c>
      <c r="B26" s="594" t="s">
        <v>145</v>
      </c>
      <c r="C26" s="595">
        <v>1746</v>
      </c>
    </row>
    <row r="27" ht="15.1" customHeight="1" spans="1:3">
      <c r="A27" s="593">
        <v>2010401</v>
      </c>
      <c r="B27" s="596" t="s">
        <v>131</v>
      </c>
      <c r="C27" s="595">
        <v>718</v>
      </c>
    </row>
    <row r="28" ht="15.1" customHeight="1" spans="1:3">
      <c r="A28" s="593">
        <v>2010450</v>
      </c>
      <c r="B28" s="596" t="s">
        <v>135</v>
      </c>
      <c r="C28" s="595">
        <v>390</v>
      </c>
    </row>
    <row r="29" ht="15.1" customHeight="1" spans="1:3">
      <c r="A29" s="593">
        <v>2010499</v>
      </c>
      <c r="B29" s="596" t="s">
        <v>146</v>
      </c>
      <c r="C29" s="595">
        <v>638</v>
      </c>
    </row>
    <row r="30" ht="15.1" customHeight="1" spans="1:3">
      <c r="A30" s="593">
        <v>20105</v>
      </c>
      <c r="B30" s="594" t="s">
        <v>147</v>
      </c>
      <c r="C30" s="595">
        <v>807</v>
      </c>
    </row>
    <row r="31" ht="15.1" customHeight="1" spans="1:3">
      <c r="A31" s="593">
        <v>2010501</v>
      </c>
      <c r="B31" s="596" t="s">
        <v>131</v>
      </c>
      <c r="C31" s="595">
        <v>317</v>
      </c>
    </row>
    <row r="32" ht="15.1" customHeight="1" spans="1:3">
      <c r="A32" s="593">
        <v>2010507</v>
      </c>
      <c r="B32" s="596" t="s">
        <v>148</v>
      </c>
      <c r="C32" s="595">
        <v>22</v>
      </c>
    </row>
    <row r="33" ht="15.1" customHeight="1" spans="1:3">
      <c r="A33" s="593">
        <v>2010508</v>
      </c>
      <c r="B33" s="596" t="s">
        <v>149</v>
      </c>
      <c r="C33" s="595">
        <v>361</v>
      </c>
    </row>
    <row r="34" ht="15.1" customHeight="1" spans="1:3">
      <c r="A34" s="593">
        <v>2010550</v>
      </c>
      <c r="B34" s="596" t="s">
        <v>135</v>
      </c>
      <c r="C34" s="595">
        <v>105</v>
      </c>
    </row>
    <row r="35" ht="15.1" customHeight="1" spans="1:3">
      <c r="A35" s="593">
        <v>2010599</v>
      </c>
      <c r="B35" s="596" t="s">
        <v>150</v>
      </c>
      <c r="C35" s="595">
        <v>2</v>
      </c>
    </row>
    <row r="36" ht="15.1" customHeight="1" spans="1:3">
      <c r="A36" s="593">
        <v>20106</v>
      </c>
      <c r="B36" s="594" t="s">
        <v>151</v>
      </c>
      <c r="C36" s="595">
        <v>3931</v>
      </c>
    </row>
    <row r="37" ht="15.1" customHeight="1" spans="1:3">
      <c r="A37" s="593">
        <v>2010601</v>
      </c>
      <c r="B37" s="596" t="s">
        <v>131</v>
      </c>
      <c r="C37" s="595">
        <v>840</v>
      </c>
    </row>
    <row r="38" ht="15.1" customHeight="1" spans="1:3">
      <c r="A38" s="593">
        <v>2010602</v>
      </c>
      <c r="B38" s="596" t="s">
        <v>141</v>
      </c>
      <c r="C38" s="595">
        <v>5</v>
      </c>
    </row>
    <row r="39" ht="15.1" customHeight="1" spans="1:3">
      <c r="A39" s="593">
        <v>2010607</v>
      </c>
      <c r="B39" s="596" t="s">
        <v>152</v>
      </c>
      <c r="C39" s="595">
        <v>70</v>
      </c>
    </row>
    <row r="40" ht="15.1" customHeight="1" spans="1:3">
      <c r="A40" s="593">
        <v>2010608</v>
      </c>
      <c r="B40" s="596" t="s">
        <v>153</v>
      </c>
      <c r="C40" s="595">
        <v>1431</v>
      </c>
    </row>
    <row r="41" ht="15.1" customHeight="1" spans="1:3">
      <c r="A41" s="593">
        <v>2010650</v>
      </c>
      <c r="B41" s="596" t="s">
        <v>135</v>
      </c>
      <c r="C41" s="595">
        <v>920</v>
      </c>
    </row>
    <row r="42" ht="15.1" customHeight="1" spans="1:3">
      <c r="A42" s="593">
        <v>2010699</v>
      </c>
      <c r="B42" s="596" t="s">
        <v>154</v>
      </c>
      <c r="C42" s="595">
        <v>665</v>
      </c>
    </row>
    <row r="43" ht="15.1" customHeight="1" spans="1:3">
      <c r="A43" s="593">
        <v>20107</v>
      </c>
      <c r="B43" s="594" t="s">
        <v>155</v>
      </c>
      <c r="C43" s="595">
        <v>1964</v>
      </c>
    </row>
    <row r="44" ht="15.1" customHeight="1" spans="1:3">
      <c r="A44" s="593">
        <v>2010799</v>
      </c>
      <c r="B44" s="596" t="s">
        <v>156</v>
      </c>
      <c r="C44" s="595">
        <v>1964</v>
      </c>
    </row>
    <row r="45" ht="15.1" customHeight="1" spans="1:3">
      <c r="A45" s="593">
        <v>20108</v>
      </c>
      <c r="B45" s="594" t="s">
        <v>157</v>
      </c>
      <c r="C45" s="595">
        <v>5</v>
      </c>
    </row>
    <row r="46" ht="15.1" customHeight="1" spans="1:3">
      <c r="A46" s="597">
        <v>2010899</v>
      </c>
      <c r="B46" s="598" t="s">
        <v>158</v>
      </c>
      <c r="C46" s="599">
        <v>5</v>
      </c>
    </row>
    <row r="47" ht="15.1" customHeight="1" spans="1:3">
      <c r="A47" s="600">
        <v>20111</v>
      </c>
      <c r="B47" s="601" t="s">
        <v>159</v>
      </c>
      <c r="C47" s="602">
        <v>3585</v>
      </c>
    </row>
    <row r="48" ht="15.1" customHeight="1" spans="1:3">
      <c r="A48" s="593">
        <v>2011101</v>
      </c>
      <c r="B48" s="596" t="s">
        <v>131</v>
      </c>
      <c r="C48" s="595">
        <v>2994</v>
      </c>
    </row>
    <row r="49" ht="15.1" customHeight="1" spans="1:3">
      <c r="A49" s="593">
        <v>2011150</v>
      </c>
      <c r="B49" s="596" t="s">
        <v>135</v>
      </c>
      <c r="C49" s="595">
        <v>168</v>
      </c>
    </row>
    <row r="50" ht="15.1" customHeight="1" spans="1:3">
      <c r="A50" s="593">
        <v>2011199</v>
      </c>
      <c r="B50" s="596" t="s">
        <v>160</v>
      </c>
      <c r="C50" s="595">
        <v>423</v>
      </c>
    </row>
    <row r="51" ht="15.1" customHeight="1" spans="1:3">
      <c r="A51" s="593">
        <v>20113</v>
      </c>
      <c r="B51" s="594" t="s">
        <v>161</v>
      </c>
      <c r="C51" s="595">
        <v>1111</v>
      </c>
    </row>
    <row r="52" ht="15.1" customHeight="1" spans="1:3">
      <c r="A52" s="593">
        <v>2011301</v>
      </c>
      <c r="B52" s="596" t="s">
        <v>131</v>
      </c>
      <c r="C52" s="595">
        <v>311</v>
      </c>
    </row>
    <row r="53" ht="15.1" customHeight="1" spans="1:3">
      <c r="A53" s="593" t="s">
        <v>162</v>
      </c>
      <c r="B53" s="596" t="s">
        <v>141</v>
      </c>
      <c r="C53" s="595">
        <v>5</v>
      </c>
    </row>
    <row r="54" ht="15.1" customHeight="1" spans="1:3">
      <c r="A54" s="593">
        <v>2011308</v>
      </c>
      <c r="B54" s="596" t="s">
        <v>163</v>
      </c>
      <c r="C54" s="595">
        <v>425</v>
      </c>
    </row>
    <row r="55" ht="15.1" customHeight="1" spans="1:3">
      <c r="A55" s="593">
        <v>2011350</v>
      </c>
      <c r="B55" s="596" t="s">
        <v>135</v>
      </c>
      <c r="C55" s="595">
        <v>367</v>
      </c>
    </row>
    <row r="56" ht="15.1" customHeight="1" spans="1:3">
      <c r="A56" s="593">
        <v>2011399</v>
      </c>
      <c r="B56" s="596" t="s">
        <v>164</v>
      </c>
      <c r="C56" s="595">
        <v>3</v>
      </c>
    </row>
    <row r="57" ht="15.1" customHeight="1" spans="1:3">
      <c r="A57" s="593">
        <v>20114</v>
      </c>
      <c r="B57" s="594" t="s">
        <v>165</v>
      </c>
      <c r="C57" s="595">
        <v>12</v>
      </c>
    </row>
    <row r="58" ht="15.1" customHeight="1" spans="1:3">
      <c r="A58" s="593">
        <v>2011499</v>
      </c>
      <c r="B58" s="596" t="s">
        <v>166</v>
      </c>
      <c r="C58" s="595">
        <v>12</v>
      </c>
    </row>
    <row r="59" ht="15.1" customHeight="1" spans="1:3">
      <c r="A59" s="593">
        <v>20126</v>
      </c>
      <c r="B59" s="594" t="s">
        <v>167</v>
      </c>
      <c r="C59" s="595">
        <v>310</v>
      </c>
    </row>
    <row r="60" ht="15.1" customHeight="1" spans="1:3">
      <c r="A60" s="593">
        <v>2012601</v>
      </c>
      <c r="B60" s="596" t="s">
        <v>131</v>
      </c>
      <c r="C60" s="595">
        <v>236</v>
      </c>
    </row>
    <row r="61" ht="15.1" customHeight="1" spans="1:3">
      <c r="A61" s="593">
        <v>2012604</v>
      </c>
      <c r="B61" s="596" t="s">
        <v>168</v>
      </c>
      <c r="C61" s="595">
        <v>74</v>
      </c>
    </row>
    <row r="62" ht="15.1" customHeight="1" spans="1:3">
      <c r="A62" s="593">
        <v>20128</v>
      </c>
      <c r="B62" s="594" t="s">
        <v>169</v>
      </c>
      <c r="C62" s="595">
        <v>252</v>
      </c>
    </row>
    <row r="63" ht="15.1" customHeight="1" spans="1:3">
      <c r="A63" s="593">
        <v>2012801</v>
      </c>
      <c r="B63" s="596" t="s">
        <v>131</v>
      </c>
      <c r="C63" s="595">
        <v>115</v>
      </c>
    </row>
    <row r="64" ht="15.1" customHeight="1" spans="1:3">
      <c r="A64" s="593">
        <v>2012850</v>
      </c>
      <c r="B64" s="596" t="s">
        <v>135</v>
      </c>
      <c r="C64" s="595">
        <v>68</v>
      </c>
    </row>
    <row r="65" ht="15.1" customHeight="1" spans="1:3">
      <c r="A65" s="593">
        <v>2012899</v>
      </c>
      <c r="B65" s="596" t="s">
        <v>170</v>
      </c>
      <c r="C65" s="595">
        <v>69</v>
      </c>
    </row>
    <row r="66" ht="15.1" customHeight="1" spans="1:3">
      <c r="A66" s="593">
        <v>20129</v>
      </c>
      <c r="B66" s="594" t="s">
        <v>171</v>
      </c>
      <c r="C66" s="595">
        <v>973</v>
      </c>
    </row>
    <row r="67" ht="15.1" customHeight="1" spans="1:3">
      <c r="A67" s="593">
        <v>2012901</v>
      </c>
      <c r="B67" s="596" t="s">
        <v>131</v>
      </c>
      <c r="C67" s="595">
        <v>298</v>
      </c>
    </row>
    <row r="68" ht="15.1" customHeight="1" spans="1:3">
      <c r="A68" s="593" t="s">
        <v>172</v>
      </c>
      <c r="B68" s="596" t="s">
        <v>141</v>
      </c>
      <c r="C68" s="595">
        <v>23</v>
      </c>
    </row>
    <row r="69" ht="15.1" customHeight="1" spans="1:3">
      <c r="A69" s="593">
        <v>2012950</v>
      </c>
      <c r="B69" s="596" t="s">
        <v>135</v>
      </c>
      <c r="C69" s="595">
        <v>281</v>
      </c>
    </row>
    <row r="70" ht="15.1" customHeight="1" spans="1:3">
      <c r="A70" s="593">
        <v>2012999</v>
      </c>
      <c r="B70" s="596" t="s">
        <v>173</v>
      </c>
      <c r="C70" s="595">
        <v>371</v>
      </c>
    </row>
    <row r="71" ht="15.1" customHeight="1" spans="1:3">
      <c r="A71" s="593">
        <v>20131</v>
      </c>
      <c r="B71" s="594" t="s">
        <v>174</v>
      </c>
      <c r="C71" s="595">
        <v>1986</v>
      </c>
    </row>
    <row r="72" ht="15.1" customHeight="1" spans="1:3">
      <c r="A72" s="593">
        <v>2013101</v>
      </c>
      <c r="B72" s="596" t="s">
        <v>131</v>
      </c>
      <c r="C72" s="595">
        <v>687</v>
      </c>
    </row>
    <row r="73" ht="15.1" customHeight="1" spans="1:3">
      <c r="A73" s="593" t="s">
        <v>175</v>
      </c>
      <c r="B73" s="596" t="s">
        <v>141</v>
      </c>
      <c r="C73" s="595">
        <v>105</v>
      </c>
    </row>
    <row r="74" ht="15.1" customHeight="1" spans="1:3">
      <c r="A74" s="593">
        <v>2013105</v>
      </c>
      <c r="B74" s="596" t="s">
        <v>176</v>
      </c>
      <c r="C74" s="595">
        <v>391</v>
      </c>
    </row>
    <row r="75" ht="15.1" customHeight="1" spans="1:3">
      <c r="A75" s="593">
        <v>2013150</v>
      </c>
      <c r="B75" s="596" t="s">
        <v>135</v>
      </c>
      <c r="C75" s="595">
        <v>228</v>
      </c>
    </row>
    <row r="76" ht="15.1" customHeight="1" spans="1:3">
      <c r="A76" s="593">
        <v>2013199</v>
      </c>
      <c r="B76" s="596" t="s">
        <v>177</v>
      </c>
      <c r="C76" s="595">
        <v>575</v>
      </c>
    </row>
    <row r="77" ht="15.1" customHeight="1" spans="1:3">
      <c r="A77" s="593">
        <v>20132</v>
      </c>
      <c r="B77" s="594" t="s">
        <v>178</v>
      </c>
      <c r="C77" s="595">
        <v>3234</v>
      </c>
    </row>
    <row r="78" ht="15.1" customHeight="1" spans="1:3">
      <c r="A78" s="593">
        <v>2013201</v>
      </c>
      <c r="B78" s="596" t="s">
        <v>131</v>
      </c>
      <c r="C78" s="595">
        <v>815</v>
      </c>
    </row>
    <row r="79" ht="15.1" customHeight="1" spans="1:3">
      <c r="A79" s="593">
        <v>2013202</v>
      </c>
      <c r="B79" s="596" t="s">
        <v>141</v>
      </c>
      <c r="C79" s="595">
        <v>886</v>
      </c>
    </row>
    <row r="80" ht="15.1" customHeight="1" spans="1:3">
      <c r="A80" s="593">
        <v>2013204</v>
      </c>
      <c r="B80" s="596" t="s">
        <v>179</v>
      </c>
      <c r="C80" s="595">
        <v>141</v>
      </c>
    </row>
    <row r="81" ht="15.1" customHeight="1" spans="1:3">
      <c r="A81" s="593">
        <v>2013250</v>
      </c>
      <c r="B81" s="596" t="s">
        <v>135</v>
      </c>
      <c r="C81" s="595">
        <v>143</v>
      </c>
    </row>
    <row r="82" ht="15.1" customHeight="1" spans="1:3">
      <c r="A82" s="593">
        <v>2013299</v>
      </c>
      <c r="B82" s="596" t="s">
        <v>180</v>
      </c>
      <c r="C82" s="595">
        <v>1249</v>
      </c>
    </row>
    <row r="83" ht="15.1" customHeight="1" spans="1:3">
      <c r="A83" s="593">
        <v>20133</v>
      </c>
      <c r="B83" s="594" t="s">
        <v>181</v>
      </c>
      <c r="C83" s="595">
        <v>908</v>
      </c>
    </row>
    <row r="84" ht="15.1" customHeight="1" spans="1:3">
      <c r="A84" s="593">
        <v>2013301</v>
      </c>
      <c r="B84" s="596" t="s">
        <v>131</v>
      </c>
      <c r="C84" s="595">
        <v>255</v>
      </c>
    </row>
    <row r="85" ht="15.1" customHeight="1" spans="1:3">
      <c r="A85" s="593">
        <v>2013350</v>
      </c>
      <c r="B85" s="596" t="s">
        <v>135</v>
      </c>
      <c r="C85" s="595">
        <v>258</v>
      </c>
    </row>
    <row r="86" ht="15.1" customHeight="1" spans="1:3">
      <c r="A86" s="593">
        <v>2013399</v>
      </c>
      <c r="B86" s="596" t="s">
        <v>182</v>
      </c>
      <c r="C86" s="595">
        <v>395</v>
      </c>
    </row>
    <row r="87" ht="15.1" customHeight="1" spans="1:3">
      <c r="A87" s="593">
        <v>20134</v>
      </c>
      <c r="B87" s="594" t="s">
        <v>183</v>
      </c>
      <c r="C87" s="595">
        <v>472</v>
      </c>
    </row>
    <row r="88" ht="15.1" customHeight="1" spans="1:3">
      <c r="A88" s="597">
        <v>2013401</v>
      </c>
      <c r="B88" s="598" t="s">
        <v>131</v>
      </c>
      <c r="C88" s="599">
        <v>329</v>
      </c>
    </row>
    <row r="89" ht="15.1" customHeight="1" spans="1:3">
      <c r="A89" s="600">
        <v>2013404</v>
      </c>
      <c r="B89" s="603" t="s">
        <v>184</v>
      </c>
      <c r="C89" s="602">
        <v>70</v>
      </c>
    </row>
    <row r="90" ht="15.1" customHeight="1" spans="1:3">
      <c r="A90" s="593">
        <v>2013499</v>
      </c>
      <c r="B90" s="596" t="s">
        <v>185</v>
      </c>
      <c r="C90" s="595">
        <v>73</v>
      </c>
    </row>
    <row r="91" ht="15.1" customHeight="1" spans="1:3">
      <c r="A91" s="593">
        <v>20136</v>
      </c>
      <c r="B91" s="594" t="s">
        <v>186</v>
      </c>
      <c r="C91" s="595">
        <v>690</v>
      </c>
    </row>
    <row r="92" ht="15.1" customHeight="1" spans="1:3">
      <c r="A92" s="593">
        <v>2013601</v>
      </c>
      <c r="B92" s="596" t="s">
        <v>131</v>
      </c>
      <c r="C92" s="595">
        <v>480</v>
      </c>
    </row>
    <row r="93" ht="15.1" customHeight="1" spans="1:3">
      <c r="A93" s="593">
        <v>2013650</v>
      </c>
      <c r="B93" s="596" t="s">
        <v>135</v>
      </c>
      <c r="C93" s="595">
        <v>69</v>
      </c>
    </row>
    <row r="94" ht="15.1" customHeight="1" spans="1:3">
      <c r="A94" s="593">
        <v>2013699</v>
      </c>
      <c r="B94" s="596" t="s">
        <v>187</v>
      </c>
      <c r="C94" s="595">
        <v>141</v>
      </c>
    </row>
    <row r="95" ht="15.1" customHeight="1" spans="1:3">
      <c r="A95" s="593">
        <v>20138</v>
      </c>
      <c r="B95" s="594" t="s">
        <v>188</v>
      </c>
      <c r="C95" s="595">
        <v>3608</v>
      </c>
    </row>
    <row r="96" ht="15.1" customHeight="1" spans="1:3">
      <c r="A96" s="593">
        <v>2013801</v>
      </c>
      <c r="B96" s="596" t="s">
        <v>131</v>
      </c>
      <c r="C96" s="595">
        <v>3188</v>
      </c>
    </row>
    <row r="97" ht="15.1" customHeight="1" spans="1:3">
      <c r="A97" s="593">
        <v>2013802</v>
      </c>
      <c r="B97" s="596" t="s">
        <v>141</v>
      </c>
      <c r="C97" s="595">
        <v>13</v>
      </c>
    </row>
    <row r="98" ht="15.1" customHeight="1" spans="1:3">
      <c r="A98" s="593">
        <v>2013804</v>
      </c>
      <c r="B98" s="596" t="s">
        <v>189</v>
      </c>
      <c r="C98" s="595">
        <v>7</v>
      </c>
    </row>
    <row r="99" s="28" customFormat="1" ht="15.1" customHeight="1" spans="1:3">
      <c r="A99" s="593" t="s">
        <v>190</v>
      </c>
      <c r="B99" s="596" t="s">
        <v>191</v>
      </c>
      <c r="C99" s="595">
        <v>8</v>
      </c>
    </row>
    <row r="100" s="28" customFormat="1" ht="15.1" customHeight="1" spans="1:3">
      <c r="A100" s="593" t="s">
        <v>192</v>
      </c>
      <c r="B100" s="596" t="s">
        <v>193</v>
      </c>
      <c r="C100" s="595">
        <v>12</v>
      </c>
    </row>
    <row r="101" s="464" customFormat="1" ht="15.1" customHeight="1" spans="1:3">
      <c r="A101" s="593">
        <v>2013812</v>
      </c>
      <c r="B101" s="596" t="s">
        <v>194</v>
      </c>
      <c r="C101" s="604">
        <v>34</v>
      </c>
    </row>
    <row r="102" ht="15.1" customHeight="1" spans="1:3">
      <c r="A102" s="593">
        <v>2013814</v>
      </c>
      <c r="B102" s="596" t="s">
        <v>195</v>
      </c>
      <c r="C102" s="595">
        <v>4</v>
      </c>
    </row>
    <row r="103" ht="15.1" customHeight="1" spans="1:3">
      <c r="A103" s="593" t="s">
        <v>196</v>
      </c>
      <c r="B103" s="596" t="s">
        <v>197</v>
      </c>
      <c r="C103" s="595">
        <v>5</v>
      </c>
    </row>
    <row r="104" ht="15.1" customHeight="1" spans="1:3">
      <c r="A104" s="593">
        <v>2013816</v>
      </c>
      <c r="B104" s="596" t="s">
        <v>198</v>
      </c>
      <c r="C104" s="595">
        <v>49</v>
      </c>
    </row>
    <row r="105" ht="15.1" customHeight="1" spans="1:3">
      <c r="A105" s="593">
        <v>2013850</v>
      </c>
      <c r="B105" s="596" t="s">
        <v>135</v>
      </c>
      <c r="C105" s="595">
        <v>103</v>
      </c>
    </row>
    <row r="106" ht="15.1" customHeight="1" spans="1:3">
      <c r="A106" s="593">
        <v>2013899</v>
      </c>
      <c r="B106" s="596" t="s">
        <v>199</v>
      </c>
      <c r="C106" s="595">
        <v>185</v>
      </c>
    </row>
    <row r="107" ht="15.1" customHeight="1" spans="1:3">
      <c r="A107" s="605" t="s">
        <v>200</v>
      </c>
      <c r="B107" s="606" t="s">
        <v>201</v>
      </c>
      <c r="C107" s="595">
        <v>117</v>
      </c>
    </row>
    <row r="108" ht="15.1" customHeight="1" spans="1:3">
      <c r="A108" s="607" t="s">
        <v>202</v>
      </c>
      <c r="B108" s="608" t="s">
        <v>131</v>
      </c>
      <c r="C108" s="595">
        <v>102</v>
      </c>
    </row>
    <row r="109" ht="15.1" customHeight="1" spans="1:3">
      <c r="A109" s="605" t="s">
        <v>203</v>
      </c>
      <c r="B109" s="609" t="s">
        <v>135</v>
      </c>
      <c r="C109" s="595">
        <v>15</v>
      </c>
    </row>
    <row r="110" ht="15.1" customHeight="1" spans="1:3">
      <c r="A110" s="605" t="s">
        <v>204</v>
      </c>
      <c r="B110" s="606" t="s">
        <v>205</v>
      </c>
      <c r="C110" s="595">
        <v>662</v>
      </c>
    </row>
    <row r="111" ht="15.1" customHeight="1" spans="1:3">
      <c r="A111" s="605" t="s">
        <v>206</v>
      </c>
      <c r="B111" s="609" t="s">
        <v>207</v>
      </c>
      <c r="C111" s="595">
        <v>662</v>
      </c>
    </row>
    <row r="112" ht="15.1" customHeight="1" spans="1:3">
      <c r="A112" s="593">
        <v>203</v>
      </c>
      <c r="B112" s="594" t="s">
        <v>48</v>
      </c>
      <c r="C112" s="595">
        <v>392</v>
      </c>
    </row>
    <row r="113" ht="15.1" customHeight="1" spans="1:3">
      <c r="A113" s="593">
        <v>20306</v>
      </c>
      <c r="B113" s="594" t="s">
        <v>208</v>
      </c>
      <c r="C113" s="595">
        <v>392</v>
      </c>
    </row>
    <row r="114" ht="15.1" customHeight="1" spans="1:3">
      <c r="A114" s="593">
        <v>2030601</v>
      </c>
      <c r="B114" s="596" t="s">
        <v>209</v>
      </c>
      <c r="C114" s="595">
        <v>120</v>
      </c>
    </row>
    <row r="115" ht="15.1" customHeight="1" spans="1:3">
      <c r="A115" s="593">
        <v>2030607</v>
      </c>
      <c r="B115" s="596" t="s">
        <v>210</v>
      </c>
      <c r="C115" s="595">
        <v>237</v>
      </c>
    </row>
    <row r="116" ht="15.1" customHeight="1" spans="1:3">
      <c r="A116" s="593">
        <v>2030699</v>
      </c>
      <c r="B116" s="596" t="s">
        <v>211</v>
      </c>
      <c r="C116" s="595">
        <v>35</v>
      </c>
    </row>
    <row r="117" ht="15.1" customHeight="1" spans="1:3">
      <c r="A117" s="593">
        <v>204</v>
      </c>
      <c r="B117" s="594" t="s">
        <v>50</v>
      </c>
      <c r="C117" s="595">
        <v>27959</v>
      </c>
    </row>
    <row r="118" ht="15.1" customHeight="1" spans="1:3">
      <c r="A118" s="593">
        <v>20402</v>
      </c>
      <c r="B118" s="594" t="s">
        <v>212</v>
      </c>
      <c r="C118" s="595">
        <v>25482</v>
      </c>
    </row>
    <row r="119" ht="15.1" customHeight="1" spans="1:3">
      <c r="A119" s="593">
        <v>2040201</v>
      </c>
      <c r="B119" s="596" t="s">
        <v>131</v>
      </c>
      <c r="C119" s="595">
        <v>14762</v>
      </c>
    </row>
    <row r="120" ht="15.1" customHeight="1" spans="1:3">
      <c r="A120" s="593">
        <v>2040219</v>
      </c>
      <c r="B120" s="596" t="s">
        <v>152</v>
      </c>
      <c r="C120" s="595">
        <v>337</v>
      </c>
    </row>
    <row r="121" ht="15.1" customHeight="1" spans="1:3">
      <c r="A121" s="593">
        <v>2040220</v>
      </c>
      <c r="B121" s="596" t="s">
        <v>213</v>
      </c>
      <c r="C121" s="595">
        <v>5309</v>
      </c>
    </row>
    <row r="122" ht="15.1" customHeight="1" spans="1:3">
      <c r="A122" s="593">
        <v>2040221</v>
      </c>
      <c r="B122" s="596" t="s">
        <v>214</v>
      </c>
      <c r="C122" s="595">
        <v>384</v>
      </c>
    </row>
    <row r="123" ht="15.1" customHeight="1" spans="1:3">
      <c r="A123" s="593">
        <v>2040250</v>
      </c>
      <c r="B123" s="596" t="s">
        <v>135</v>
      </c>
      <c r="C123" s="595">
        <v>1013</v>
      </c>
    </row>
    <row r="124" ht="15.1" customHeight="1" spans="1:3">
      <c r="A124" s="593">
        <v>2040299</v>
      </c>
      <c r="B124" s="596" t="s">
        <v>215</v>
      </c>
      <c r="C124" s="595">
        <v>3677</v>
      </c>
    </row>
    <row r="125" ht="15.1" customHeight="1" spans="1:3">
      <c r="A125" s="593">
        <v>20403</v>
      </c>
      <c r="B125" s="594" t="s">
        <v>216</v>
      </c>
      <c r="C125" s="595">
        <v>16</v>
      </c>
    </row>
    <row r="126" ht="15.1" customHeight="1" spans="1:3">
      <c r="A126" s="593">
        <v>2040302</v>
      </c>
      <c r="B126" s="596" t="s">
        <v>141</v>
      </c>
      <c r="C126" s="595">
        <v>16</v>
      </c>
    </row>
    <row r="127" ht="15.1" customHeight="1" spans="1:3">
      <c r="A127" s="593">
        <v>20405</v>
      </c>
      <c r="B127" s="594" t="s">
        <v>217</v>
      </c>
      <c r="C127" s="595">
        <v>200</v>
      </c>
    </row>
    <row r="128" ht="15.1" customHeight="1" spans="1:3">
      <c r="A128" s="593" t="s">
        <v>218</v>
      </c>
      <c r="B128" s="596" t="s">
        <v>219</v>
      </c>
      <c r="C128" s="595">
        <v>200</v>
      </c>
    </row>
    <row r="129" ht="15.1" customHeight="1" spans="1:3">
      <c r="A129" s="593">
        <v>20406</v>
      </c>
      <c r="B129" s="594" t="s">
        <v>220</v>
      </c>
      <c r="C129" s="595">
        <v>2222</v>
      </c>
    </row>
    <row r="130" ht="15.1" customHeight="1" spans="1:3">
      <c r="A130" s="597">
        <v>2040601</v>
      </c>
      <c r="B130" s="598" t="s">
        <v>131</v>
      </c>
      <c r="C130" s="599">
        <v>1045</v>
      </c>
    </row>
    <row r="131" ht="15.1" customHeight="1" spans="1:3">
      <c r="A131" s="600">
        <v>2040604</v>
      </c>
      <c r="B131" s="603" t="s">
        <v>221</v>
      </c>
      <c r="C131" s="602">
        <v>438</v>
      </c>
    </row>
    <row r="132" ht="15.1" customHeight="1" spans="1:3">
      <c r="A132" s="593">
        <v>2040605</v>
      </c>
      <c r="B132" s="596" t="s">
        <v>222</v>
      </c>
      <c r="C132" s="595">
        <v>46</v>
      </c>
    </row>
    <row r="133" ht="15.1" customHeight="1" spans="1:3">
      <c r="A133" s="593">
        <v>2040607</v>
      </c>
      <c r="B133" s="596" t="s">
        <v>223</v>
      </c>
      <c r="C133" s="595">
        <v>361</v>
      </c>
    </row>
    <row r="134" ht="15.1" customHeight="1" spans="1:3">
      <c r="A134" s="593">
        <v>2040610</v>
      </c>
      <c r="B134" s="596" t="s">
        <v>224</v>
      </c>
      <c r="C134" s="595">
        <v>314</v>
      </c>
    </row>
    <row r="135" ht="15.1" customHeight="1" spans="1:3">
      <c r="A135" s="593">
        <v>2040612</v>
      </c>
      <c r="B135" s="596" t="s">
        <v>225</v>
      </c>
      <c r="C135" s="595">
        <v>18</v>
      </c>
    </row>
    <row r="136" ht="15.1" customHeight="1" spans="1:3">
      <c r="A136" s="593">
        <v>20499</v>
      </c>
      <c r="B136" s="594" t="s">
        <v>226</v>
      </c>
      <c r="C136" s="595">
        <v>39</v>
      </c>
    </row>
    <row r="137" ht="15.1" customHeight="1" spans="1:3">
      <c r="A137" s="593">
        <v>2049902</v>
      </c>
      <c r="B137" s="596" t="s">
        <v>227</v>
      </c>
      <c r="C137" s="595">
        <v>5</v>
      </c>
    </row>
    <row r="138" ht="15.1" customHeight="1" spans="1:3">
      <c r="A138" s="593">
        <v>2049999</v>
      </c>
      <c r="B138" s="596" t="s">
        <v>228</v>
      </c>
      <c r="C138" s="595">
        <v>34</v>
      </c>
    </row>
    <row r="139" ht="15.1" customHeight="1" spans="1:3">
      <c r="A139" s="593">
        <v>205</v>
      </c>
      <c r="B139" s="594" t="s">
        <v>52</v>
      </c>
      <c r="C139" s="595">
        <v>201035</v>
      </c>
    </row>
    <row r="140" ht="15.1" customHeight="1" spans="1:3">
      <c r="A140" s="593">
        <v>20501</v>
      </c>
      <c r="B140" s="594" t="s">
        <v>229</v>
      </c>
      <c r="C140" s="595">
        <v>1318</v>
      </c>
    </row>
    <row r="141" ht="15.1" customHeight="1" spans="1:3">
      <c r="A141" s="593">
        <v>2050101</v>
      </c>
      <c r="B141" s="596" t="s">
        <v>131</v>
      </c>
      <c r="C141" s="595">
        <v>344</v>
      </c>
    </row>
    <row r="142" ht="15.1" customHeight="1" spans="1:3">
      <c r="A142" s="593">
        <v>2050199</v>
      </c>
      <c r="B142" s="596" t="s">
        <v>230</v>
      </c>
      <c r="C142" s="595">
        <v>974</v>
      </c>
    </row>
    <row r="143" ht="15.1" customHeight="1" spans="1:3">
      <c r="A143" s="593">
        <v>20502</v>
      </c>
      <c r="B143" s="594" t="s">
        <v>231</v>
      </c>
      <c r="C143" s="595">
        <v>184907</v>
      </c>
    </row>
    <row r="144" ht="15.1" customHeight="1" spans="1:3">
      <c r="A144" s="593">
        <v>2050201</v>
      </c>
      <c r="B144" s="596" t="s">
        <v>232</v>
      </c>
      <c r="C144" s="595">
        <v>7615</v>
      </c>
    </row>
    <row r="145" ht="15.1" customHeight="1" spans="1:3">
      <c r="A145" s="593">
        <v>2050202</v>
      </c>
      <c r="B145" s="596" t="s">
        <v>233</v>
      </c>
      <c r="C145" s="595">
        <v>82218</v>
      </c>
    </row>
    <row r="146" ht="15.1" customHeight="1" spans="1:3">
      <c r="A146" s="593">
        <v>2050203</v>
      </c>
      <c r="B146" s="596" t="s">
        <v>234</v>
      </c>
      <c r="C146" s="595">
        <v>51944</v>
      </c>
    </row>
    <row r="147" ht="15.1" customHeight="1" spans="1:3">
      <c r="A147" s="593">
        <v>2050204</v>
      </c>
      <c r="B147" s="596" t="s">
        <v>235</v>
      </c>
      <c r="C147" s="595">
        <v>41999</v>
      </c>
    </row>
    <row r="148" ht="15.1" customHeight="1" spans="1:3">
      <c r="A148" s="593">
        <v>2050205</v>
      </c>
      <c r="B148" s="596" t="s">
        <v>236</v>
      </c>
      <c r="C148" s="595">
        <v>4</v>
      </c>
    </row>
    <row r="149" ht="15.1" customHeight="1" spans="1:3">
      <c r="A149" s="593">
        <v>2050299</v>
      </c>
      <c r="B149" s="596" t="s">
        <v>237</v>
      </c>
      <c r="C149" s="595">
        <v>1127</v>
      </c>
    </row>
    <row r="150" ht="15.1" customHeight="1" spans="1:3">
      <c r="A150" s="593">
        <v>20503</v>
      </c>
      <c r="B150" s="594" t="s">
        <v>238</v>
      </c>
      <c r="C150" s="595">
        <v>12687</v>
      </c>
    </row>
    <row r="151" ht="15.1" customHeight="1" spans="1:3">
      <c r="A151" s="593">
        <v>2050302</v>
      </c>
      <c r="B151" s="596" t="s">
        <v>239</v>
      </c>
      <c r="C151" s="595">
        <v>12687</v>
      </c>
    </row>
    <row r="152" ht="15.1" customHeight="1" spans="1:3">
      <c r="A152" s="593">
        <v>20507</v>
      </c>
      <c r="B152" s="594" t="s">
        <v>240</v>
      </c>
      <c r="C152" s="595">
        <v>1678</v>
      </c>
    </row>
    <row r="153" ht="15.1" customHeight="1" spans="1:3">
      <c r="A153" s="593">
        <v>2050701</v>
      </c>
      <c r="B153" s="596" t="s">
        <v>241</v>
      </c>
      <c r="C153" s="595">
        <v>1678</v>
      </c>
    </row>
    <row r="154" ht="15.1" customHeight="1" spans="1:3">
      <c r="A154" s="593">
        <v>20508</v>
      </c>
      <c r="B154" s="594" t="s">
        <v>242</v>
      </c>
      <c r="C154" s="595">
        <v>445</v>
      </c>
    </row>
    <row r="155" ht="15.1" customHeight="1" spans="1:3">
      <c r="A155" s="593">
        <v>2050802</v>
      </c>
      <c r="B155" s="596" t="s">
        <v>243</v>
      </c>
      <c r="C155" s="595">
        <v>444</v>
      </c>
    </row>
    <row r="156" ht="15.1" customHeight="1" spans="1:3">
      <c r="A156" s="593">
        <v>2050899</v>
      </c>
      <c r="B156" s="596" t="s">
        <v>244</v>
      </c>
      <c r="C156" s="595">
        <v>1</v>
      </c>
    </row>
    <row r="157" ht="15.1" customHeight="1" spans="1:3">
      <c r="A157" s="593">
        <v>206</v>
      </c>
      <c r="B157" s="594" t="s">
        <v>54</v>
      </c>
      <c r="C157" s="595">
        <v>4295</v>
      </c>
    </row>
    <row r="158" ht="15.1" customHeight="1" spans="1:3">
      <c r="A158" s="593">
        <v>20601</v>
      </c>
      <c r="B158" s="594" t="s">
        <v>245</v>
      </c>
      <c r="C158" s="595">
        <v>169</v>
      </c>
    </row>
    <row r="159" ht="15.1" customHeight="1" spans="1:3">
      <c r="A159" s="593">
        <v>2060101</v>
      </c>
      <c r="B159" s="596" t="s">
        <v>131</v>
      </c>
      <c r="C159" s="595">
        <v>75</v>
      </c>
    </row>
    <row r="160" ht="15.1" customHeight="1" spans="1:3">
      <c r="A160" s="593">
        <v>2060199</v>
      </c>
      <c r="B160" s="596" t="s">
        <v>246</v>
      </c>
      <c r="C160" s="595">
        <v>94</v>
      </c>
    </row>
    <row r="161" ht="15.1" customHeight="1" spans="1:3">
      <c r="A161" s="593" t="s">
        <v>247</v>
      </c>
      <c r="B161" s="594" t="s">
        <v>248</v>
      </c>
      <c r="C161" s="595">
        <v>145</v>
      </c>
    </row>
    <row r="162" ht="15.1" customHeight="1" spans="1:3">
      <c r="A162" s="593" t="s">
        <v>249</v>
      </c>
      <c r="B162" s="596" t="s">
        <v>250</v>
      </c>
      <c r="C162" s="595">
        <v>34</v>
      </c>
    </row>
    <row r="163" ht="15.1" customHeight="1" spans="1:3">
      <c r="A163" s="593" t="s">
        <v>251</v>
      </c>
      <c r="B163" s="596" t="s">
        <v>252</v>
      </c>
      <c r="C163" s="595">
        <v>111</v>
      </c>
    </row>
    <row r="164" ht="15.1" customHeight="1" spans="1:3">
      <c r="A164" s="593" t="s">
        <v>253</v>
      </c>
      <c r="B164" s="594" t="s">
        <v>254</v>
      </c>
      <c r="C164" s="595">
        <v>3743</v>
      </c>
    </row>
    <row r="165" ht="15.1" customHeight="1" spans="1:3">
      <c r="A165" s="593" t="s">
        <v>255</v>
      </c>
      <c r="B165" s="596" t="s">
        <v>256</v>
      </c>
      <c r="C165" s="595">
        <v>3743</v>
      </c>
    </row>
    <row r="166" ht="15.1" customHeight="1" spans="1:3">
      <c r="A166" s="593">
        <v>20607</v>
      </c>
      <c r="B166" s="594" t="s">
        <v>257</v>
      </c>
      <c r="C166" s="595">
        <v>238</v>
      </c>
    </row>
    <row r="167" ht="15.1" customHeight="1" spans="1:3">
      <c r="A167" s="593">
        <v>2060702</v>
      </c>
      <c r="B167" s="596" t="s">
        <v>258</v>
      </c>
      <c r="C167" s="595">
        <v>90</v>
      </c>
    </row>
    <row r="168" ht="15.1" customHeight="1" spans="1:3">
      <c r="A168" s="593" t="s">
        <v>259</v>
      </c>
      <c r="B168" s="596" t="s">
        <v>260</v>
      </c>
      <c r="C168" s="595">
        <v>148</v>
      </c>
    </row>
    <row r="169" ht="15.1" customHeight="1" spans="1:3">
      <c r="A169" s="593">
        <v>207</v>
      </c>
      <c r="B169" s="594" t="s">
        <v>56</v>
      </c>
      <c r="C169" s="595">
        <v>6725</v>
      </c>
    </row>
    <row r="170" ht="15.1" customHeight="1" spans="1:3">
      <c r="A170" s="593">
        <v>20701</v>
      </c>
      <c r="B170" s="594" t="s">
        <v>261</v>
      </c>
      <c r="C170" s="595">
        <v>4529</v>
      </c>
    </row>
    <row r="171" ht="15.1" customHeight="1" spans="1:3">
      <c r="A171" s="593">
        <v>2070101</v>
      </c>
      <c r="B171" s="596" t="s">
        <v>131</v>
      </c>
      <c r="C171" s="595">
        <v>453</v>
      </c>
    </row>
    <row r="172" ht="15.1" customHeight="1" spans="1:3">
      <c r="A172" s="597">
        <v>2070104</v>
      </c>
      <c r="B172" s="598" t="s">
        <v>262</v>
      </c>
      <c r="C172" s="599">
        <v>200</v>
      </c>
    </row>
    <row r="173" ht="15.1" customHeight="1" spans="1:3">
      <c r="A173" s="600">
        <v>2070109</v>
      </c>
      <c r="B173" s="603" t="s">
        <v>263</v>
      </c>
      <c r="C173" s="602">
        <v>1149</v>
      </c>
    </row>
    <row r="174" ht="15.1" customHeight="1" spans="1:3">
      <c r="A174" s="593">
        <v>2070112</v>
      </c>
      <c r="B174" s="596" t="s">
        <v>264</v>
      </c>
      <c r="C174" s="595">
        <v>446</v>
      </c>
    </row>
    <row r="175" ht="15.1" customHeight="1" spans="1:3">
      <c r="A175" s="593">
        <v>2070114</v>
      </c>
      <c r="B175" s="596" t="s">
        <v>265</v>
      </c>
      <c r="C175" s="595">
        <v>52</v>
      </c>
    </row>
    <row r="176" ht="15.1" customHeight="1" spans="1:3">
      <c r="A176" s="593">
        <v>2070199</v>
      </c>
      <c r="B176" s="596" t="s">
        <v>266</v>
      </c>
      <c r="C176" s="595">
        <v>2229</v>
      </c>
    </row>
    <row r="177" ht="15.1" customHeight="1" spans="1:3">
      <c r="A177" s="593">
        <v>20702</v>
      </c>
      <c r="B177" s="594" t="s">
        <v>267</v>
      </c>
      <c r="C177" s="595">
        <v>997</v>
      </c>
    </row>
    <row r="178" ht="15.1" customHeight="1" spans="1:3">
      <c r="A178" s="593">
        <v>2070204</v>
      </c>
      <c r="B178" s="596" t="s">
        <v>268</v>
      </c>
      <c r="C178" s="595">
        <v>961</v>
      </c>
    </row>
    <row r="179" ht="15.1" customHeight="1" spans="1:3">
      <c r="A179" s="593">
        <v>2070205</v>
      </c>
      <c r="B179" s="596" t="s">
        <v>269</v>
      </c>
      <c r="C179" s="595">
        <v>36</v>
      </c>
    </row>
    <row r="180" ht="15.1" customHeight="1" spans="1:3">
      <c r="A180" s="593">
        <v>20703</v>
      </c>
      <c r="B180" s="594" t="s">
        <v>270</v>
      </c>
      <c r="C180" s="595">
        <v>226</v>
      </c>
    </row>
    <row r="181" ht="15.1" customHeight="1" spans="1:3">
      <c r="A181" s="593">
        <v>2070307</v>
      </c>
      <c r="B181" s="596" t="s">
        <v>271</v>
      </c>
      <c r="C181" s="595">
        <v>89</v>
      </c>
    </row>
    <row r="182" ht="15.1" customHeight="1" spans="1:3">
      <c r="A182" s="593" t="s">
        <v>272</v>
      </c>
      <c r="B182" s="596" t="s">
        <v>273</v>
      </c>
      <c r="C182" s="595">
        <v>3</v>
      </c>
    </row>
    <row r="183" ht="15.1" customHeight="1" spans="1:3">
      <c r="A183" s="593">
        <v>2070399</v>
      </c>
      <c r="B183" s="596" t="s">
        <v>274</v>
      </c>
      <c r="C183" s="595">
        <v>134</v>
      </c>
    </row>
    <row r="184" ht="15.1" customHeight="1" spans="1:3">
      <c r="A184" s="593">
        <v>20706</v>
      </c>
      <c r="B184" s="594" t="s">
        <v>275</v>
      </c>
      <c r="C184" s="595">
        <v>13</v>
      </c>
    </row>
    <row r="185" ht="15.1" customHeight="1" spans="1:3">
      <c r="A185" s="593">
        <v>2070699</v>
      </c>
      <c r="B185" s="596" t="s">
        <v>276</v>
      </c>
      <c r="C185" s="595">
        <v>13</v>
      </c>
    </row>
    <row r="186" ht="15.1" customHeight="1" spans="1:3">
      <c r="A186" s="593">
        <v>20708</v>
      </c>
      <c r="B186" s="594" t="s">
        <v>277</v>
      </c>
      <c r="C186" s="595">
        <v>670</v>
      </c>
    </row>
    <row r="187" ht="15.1" customHeight="1" spans="1:3">
      <c r="A187" s="593">
        <v>2070806</v>
      </c>
      <c r="B187" s="596" t="s">
        <v>278</v>
      </c>
      <c r="C187" s="595">
        <v>112</v>
      </c>
    </row>
    <row r="188" ht="15.1" customHeight="1" spans="1:3">
      <c r="A188" s="593">
        <v>2070807</v>
      </c>
      <c r="B188" s="596" t="s">
        <v>279</v>
      </c>
      <c r="C188" s="595">
        <v>1</v>
      </c>
    </row>
    <row r="189" ht="15.1" customHeight="1" spans="1:3">
      <c r="A189" s="593">
        <v>2070899</v>
      </c>
      <c r="B189" s="596" t="s">
        <v>280</v>
      </c>
      <c r="C189" s="595">
        <v>557</v>
      </c>
    </row>
    <row r="190" ht="15.1" customHeight="1" spans="1:3">
      <c r="A190" s="593">
        <v>20799</v>
      </c>
      <c r="B190" s="594" t="s">
        <v>281</v>
      </c>
      <c r="C190" s="595">
        <v>290</v>
      </c>
    </row>
    <row r="191" ht="15.1" customHeight="1" spans="1:3">
      <c r="A191" s="593">
        <v>2079902</v>
      </c>
      <c r="B191" s="596" t="s">
        <v>282</v>
      </c>
      <c r="C191" s="595">
        <v>290</v>
      </c>
    </row>
    <row r="192" ht="15.1" customHeight="1" spans="1:3">
      <c r="A192" s="593">
        <v>208</v>
      </c>
      <c r="B192" s="594" t="s">
        <v>58</v>
      </c>
      <c r="C192" s="595">
        <v>167858</v>
      </c>
    </row>
    <row r="193" ht="15.1" customHeight="1" spans="1:3">
      <c r="A193" s="593">
        <v>20801</v>
      </c>
      <c r="B193" s="594" t="s">
        <v>283</v>
      </c>
      <c r="C193" s="595">
        <v>3215</v>
      </c>
    </row>
    <row r="194" ht="15.1" customHeight="1" spans="1:3">
      <c r="A194" s="593">
        <v>2080101</v>
      </c>
      <c r="B194" s="596" t="s">
        <v>131</v>
      </c>
      <c r="C194" s="595">
        <v>943</v>
      </c>
    </row>
    <row r="195" ht="15.1" customHeight="1" spans="1:3">
      <c r="A195" s="593">
        <v>2080106</v>
      </c>
      <c r="B195" s="596" t="s">
        <v>284</v>
      </c>
      <c r="C195" s="595">
        <v>307</v>
      </c>
    </row>
    <row r="196" ht="15.1" customHeight="1" spans="1:3">
      <c r="A196" s="593">
        <v>2080107</v>
      </c>
      <c r="B196" s="596" t="s">
        <v>285</v>
      </c>
      <c r="C196" s="595">
        <v>6</v>
      </c>
    </row>
    <row r="197" ht="15.1" customHeight="1" spans="1:3">
      <c r="A197" s="593">
        <v>2080108</v>
      </c>
      <c r="B197" s="596" t="s">
        <v>152</v>
      </c>
      <c r="C197" s="595">
        <v>9</v>
      </c>
    </row>
    <row r="198" ht="15.1" customHeight="1" spans="1:3">
      <c r="A198" s="593">
        <v>2080109</v>
      </c>
      <c r="B198" s="596" t="s">
        <v>286</v>
      </c>
      <c r="C198" s="595">
        <v>1716</v>
      </c>
    </row>
    <row r="199" ht="15.1" customHeight="1" spans="1:3">
      <c r="A199" s="593">
        <v>2080150</v>
      </c>
      <c r="B199" s="596" t="s">
        <v>135</v>
      </c>
      <c r="C199" s="595">
        <v>72</v>
      </c>
    </row>
    <row r="200" ht="15.1" customHeight="1" spans="1:3">
      <c r="A200" s="593">
        <v>2080199</v>
      </c>
      <c r="B200" s="596" t="s">
        <v>287</v>
      </c>
      <c r="C200" s="595">
        <v>162</v>
      </c>
    </row>
    <row r="201" ht="15.1" customHeight="1" spans="1:3">
      <c r="A201" s="593">
        <v>20802</v>
      </c>
      <c r="B201" s="594" t="s">
        <v>288</v>
      </c>
      <c r="C201" s="595">
        <v>6821</v>
      </c>
    </row>
    <row r="202" ht="15.1" customHeight="1" spans="1:3">
      <c r="A202" s="593">
        <v>2080201</v>
      </c>
      <c r="B202" s="596" t="s">
        <v>131</v>
      </c>
      <c r="C202" s="595">
        <v>717</v>
      </c>
    </row>
    <row r="203" ht="15.1" customHeight="1" spans="1:3">
      <c r="A203" s="593">
        <v>2080206</v>
      </c>
      <c r="B203" s="596" t="s">
        <v>289</v>
      </c>
      <c r="C203" s="595">
        <v>1</v>
      </c>
    </row>
    <row r="204" ht="15.1" customHeight="1" spans="1:3">
      <c r="A204" s="593" t="s">
        <v>290</v>
      </c>
      <c r="B204" s="596" t="s">
        <v>291</v>
      </c>
      <c r="C204" s="595">
        <v>26</v>
      </c>
    </row>
    <row r="205" ht="15.1" customHeight="1" spans="1:3">
      <c r="A205" s="593">
        <v>2080208</v>
      </c>
      <c r="B205" s="596" t="s">
        <v>292</v>
      </c>
      <c r="C205" s="595">
        <v>5554</v>
      </c>
    </row>
    <row r="206" ht="15.1" customHeight="1" spans="1:3">
      <c r="A206" s="593">
        <v>2080299</v>
      </c>
      <c r="B206" s="596" t="s">
        <v>293</v>
      </c>
      <c r="C206" s="595">
        <v>523</v>
      </c>
    </row>
    <row r="207" ht="15.1" customHeight="1" spans="1:3">
      <c r="A207" s="593">
        <v>20805</v>
      </c>
      <c r="B207" s="594" t="s">
        <v>294</v>
      </c>
      <c r="C207" s="595">
        <v>86164</v>
      </c>
    </row>
    <row r="208" ht="15.1" customHeight="1" spans="1:3">
      <c r="A208" s="593">
        <v>2080501</v>
      </c>
      <c r="B208" s="596" t="s">
        <v>295</v>
      </c>
      <c r="C208" s="595">
        <v>105</v>
      </c>
    </row>
    <row r="209" ht="15.1" customHeight="1" spans="1:3">
      <c r="A209" s="593">
        <v>2080502</v>
      </c>
      <c r="B209" s="596" t="s">
        <v>296</v>
      </c>
      <c r="C209" s="595">
        <v>35</v>
      </c>
    </row>
    <row r="210" ht="15.1" customHeight="1" spans="1:3">
      <c r="A210" s="593">
        <v>2080505</v>
      </c>
      <c r="B210" s="596" t="s">
        <v>297</v>
      </c>
      <c r="C210" s="595">
        <v>35773</v>
      </c>
    </row>
    <row r="211" ht="15.1" customHeight="1" spans="1:3">
      <c r="A211" s="593">
        <v>2080506</v>
      </c>
      <c r="B211" s="596" t="s">
        <v>298</v>
      </c>
      <c r="C211" s="595">
        <v>22094</v>
      </c>
    </row>
    <row r="212" ht="15.1" customHeight="1" spans="1:3">
      <c r="A212" s="593">
        <v>2080599</v>
      </c>
      <c r="B212" s="596" t="s">
        <v>299</v>
      </c>
      <c r="C212" s="595">
        <v>28157</v>
      </c>
    </row>
    <row r="213" ht="15.1" customHeight="1" spans="1:3">
      <c r="A213" s="593">
        <v>20807</v>
      </c>
      <c r="B213" s="594" t="s">
        <v>300</v>
      </c>
      <c r="C213" s="595">
        <v>5896</v>
      </c>
    </row>
    <row r="214" ht="15.1" customHeight="1" spans="1:3">
      <c r="A214" s="597">
        <v>2080701</v>
      </c>
      <c r="B214" s="598" t="s">
        <v>301</v>
      </c>
      <c r="C214" s="599">
        <v>3658</v>
      </c>
    </row>
    <row r="215" ht="15.5" customHeight="1" spans="1:3">
      <c r="A215" s="610">
        <v>2080705</v>
      </c>
      <c r="B215" s="611" t="s">
        <v>302</v>
      </c>
      <c r="C215" s="602">
        <v>1564</v>
      </c>
    </row>
    <row r="216" ht="15.5" customHeight="1" spans="1:3">
      <c r="A216" s="605" t="s">
        <v>303</v>
      </c>
      <c r="B216" s="609" t="s">
        <v>304</v>
      </c>
      <c r="C216" s="595">
        <v>125</v>
      </c>
    </row>
    <row r="217" ht="15.5" customHeight="1" spans="1:3">
      <c r="A217" s="605" t="s">
        <v>305</v>
      </c>
      <c r="B217" s="609" t="s">
        <v>306</v>
      </c>
      <c r="C217" s="595">
        <v>4</v>
      </c>
    </row>
    <row r="218" ht="15.5" customHeight="1" spans="1:3">
      <c r="A218" s="593">
        <v>2080799</v>
      </c>
      <c r="B218" s="596" t="s">
        <v>307</v>
      </c>
      <c r="C218" s="595">
        <v>545</v>
      </c>
    </row>
    <row r="219" ht="15.5" customHeight="1" spans="1:3">
      <c r="A219" s="593">
        <v>20808</v>
      </c>
      <c r="B219" s="594" t="s">
        <v>308</v>
      </c>
      <c r="C219" s="595">
        <v>9337</v>
      </c>
    </row>
    <row r="220" ht="15.5" customHeight="1" spans="1:3">
      <c r="A220" s="593">
        <v>2080801</v>
      </c>
      <c r="B220" s="596" t="s">
        <v>309</v>
      </c>
      <c r="C220" s="595">
        <v>842</v>
      </c>
    </row>
    <row r="221" ht="15.5" customHeight="1" spans="1:3">
      <c r="A221" s="593">
        <v>2080802</v>
      </c>
      <c r="B221" s="596" t="s">
        <v>310</v>
      </c>
      <c r="C221" s="595">
        <v>2317</v>
      </c>
    </row>
    <row r="222" ht="15.5" customHeight="1" spans="1:3">
      <c r="A222" s="593">
        <v>2080803</v>
      </c>
      <c r="B222" s="596" t="s">
        <v>311</v>
      </c>
      <c r="C222" s="595">
        <v>3063</v>
      </c>
    </row>
    <row r="223" ht="15.5" customHeight="1" spans="1:3">
      <c r="A223" s="593">
        <v>2080805</v>
      </c>
      <c r="B223" s="596" t="s">
        <v>312</v>
      </c>
      <c r="C223" s="595">
        <v>1030</v>
      </c>
    </row>
    <row r="224" ht="15.5" customHeight="1" spans="1:3">
      <c r="A224" s="593">
        <v>2080806</v>
      </c>
      <c r="B224" s="596" t="s">
        <v>313</v>
      </c>
      <c r="C224" s="595">
        <v>525</v>
      </c>
    </row>
    <row r="225" ht="15.5" customHeight="1" spans="1:3">
      <c r="A225" s="593">
        <v>2080808</v>
      </c>
      <c r="B225" s="596" t="s">
        <v>314</v>
      </c>
      <c r="C225" s="595">
        <v>34</v>
      </c>
    </row>
    <row r="226" ht="15.5" customHeight="1" spans="1:3">
      <c r="A226" s="593">
        <v>2080899</v>
      </c>
      <c r="B226" s="596" t="s">
        <v>315</v>
      </c>
      <c r="C226" s="595">
        <v>1526</v>
      </c>
    </row>
    <row r="227" ht="15.5" customHeight="1" spans="1:3">
      <c r="A227" s="593">
        <v>20809</v>
      </c>
      <c r="B227" s="594" t="s">
        <v>316</v>
      </c>
      <c r="C227" s="595">
        <v>2476</v>
      </c>
    </row>
    <row r="228" ht="15.5" customHeight="1" spans="1:3">
      <c r="A228" s="593">
        <v>2080901</v>
      </c>
      <c r="B228" s="596" t="s">
        <v>317</v>
      </c>
      <c r="C228" s="595">
        <v>1420</v>
      </c>
    </row>
    <row r="229" ht="15.5" customHeight="1" spans="1:3">
      <c r="A229" s="593">
        <v>2080902</v>
      </c>
      <c r="B229" s="596" t="s">
        <v>318</v>
      </c>
      <c r="C229" s="595">
        <v>243</v>
      </c>
    </row>
    <row r="230" ht="15.5" customHeight="1" spans="1:3">
      <c r="A230" s="593">
        <v>2080903</v>
      </c>
      <c r="B230" s="596" t="s">
        <v>319</v>
      </c>
      <c r="C230" s="595">
        <v>15</v>
      </c>
    </row>
    <row r="231" ht="15.5" customHeight="1" spans="1:3">
      <c r="A231" s="593">
        <v>2080904</v>
      </c>
      <c r="B231" s="596" t="s">
        <v>320</v>
      </c>
      <c r="C231" s="595">
        <v>26</v>
      </c>
    </row>
    <row r="232" ht="15.5" customHeight="1" spans="1:3">
      <c r="A232" s="593">
        <v>2080905</v>
      </c>
      <c r="B232" s="596" t="s">
        <v>321</v>
      </c>
      <c r="C232" s="595">
        <v>740</v>
      </c>
    </row>
    <row r="233" ht="15.5" customHeight="1" spans="1:3">
      <c r="A233" s="593">
        <v>2080999</v>
      </c>
      <c r="B233" s="596" t="s">
        <v>322</v>
      </c>
      <c r="C233" s="595">
        <v>32</v>
      </c>
    </row>
    <row r="234" ht="15.5" customHeight="1" spans="1:3">
      <c r="A234" s="593">
        <v>20810</v>
      </c>
      <c r="B234" s="594" t="s">
        <v>323</v>
      </c>
      <c r="C234" s="595">
        <v>4372</v>
      </c>
    </row>
    <row r="235" ht="15.5" customHeight="1" spans="1:3">
      <c r="A235" s="593">
        <v>2081001</v>
      </c>
      <c r="B235" s="596" t="s">
        <v>324</v>
      </c>
      <c r="C235" s="595">
        <v>677</v>
      </c>
    </row>
    <row r="236" ht="15.5" customHeight="1" spans="1:3">
      <c r="A236" s="593">
        <v>2081002</v>
      </c>
      <c r="B236" s="596" t="s">
        <v>325</v>
      </c>
      <c r="C236" s="595">
        <v>1469</v>
      </c>
    </row>
    <row r="237" ht="15.5" customHeight="1" spans="1:3">
      <c r="A237" s="593">
        <v>2081004</v>
      </c>
      <c r="B237" s="596" t="s">
        <v>326</v>
      </c>
      <c r="C237" s="595">
        <v>41</v>
      </c>
    </row>
    <row r="238" ht="15.5" customHeight="1" spans="1:3">
      <c r="A238" s="593">
        <v>2081005</v>
      </c>
      <c r="B238" s="596" t="s">
        <v>327</v>
      </c>
      <c r="C238" s="595">
        <v>159</v>
      </c>
    </row>
    <row r="239" ht="15.5" customHeight="1" spans="1:3">
      <c r="A239" s="593">
        <v>2081006</v>
      </c>
      <c r="B239" s="596" t="s">
        <v>328</v>
      </c>
      <c r="C239" s="595">
        <v>2023</v>
      </c>
    </row>
    <row r="240" ht="15.5" customHeight="1" spans="1:3">
      <c r="A240" s="593">
        <v>2081099</v>
      </c>
      <c r="B240" s="596" t="s">
        <v>329</v>
      </c>
      <c r="C240" s="595">
        <v>3</v>
      </c>
    </row>
    <row r="241" ht="15.5" customHeight="1" spans="1:3">
      <c r="A241" s="593">
        <v>20811</v>
      </c>
      <c r="B241" s="594" t="s">
        <v>330</v>
      </c>
      <c r="C241" s="595">
        <v>4085</v>
      </c>
    </row>
    <row r="242" ht="15.5" customHeight="1" spans="1:3">
      <c r="A242" s="593">
        <v>2081101</v>
      </c>
      <c r="B242" s="596" t="s">
        <v>131</v>
      </c>
      <c r="C242" s="595">
        <v>95</v>
      </c>
    </row>
    <row r="243" ht="15.5" customHeight="1" spans="1:3">
      <c r="A243" s="593">
        <v>2081103</v>
      </c>
      <c r="B243" s="596" t="s">
        <v>142</v>
      </c>
      <c r="C243" s="595">
        <v>52</v>
      </c>
    </row>
    <row r="244" ht="15.5" customHeight="1" spans="1:3">
      <c r="A244" s="593">
        <v>2081104</v>
      </c>
      <c r="B244" s="596" t="s">
        <v>331</v>
      </c>
      <c r="C244" s="595">
        <v>424</v>
      </c>
    </row>
    <row r="245" ht="15.5" customHeight="1" spans="1:3">
      <c r="A245" s="593">
        <v>2081105</v>
      </c>
      <c r="B245" s="596" t="s">
        <v>332</v>
      </c>
      <c r="C245" s="595">
        <v>121</v>
      </c>
    </row>
    <row r="246" ht="15.5" customHeight="1" spans="1:3">
      <c r="A246" s="593">
        <v>2081107</v>
      </c>
      <c r="B246" s="596" t="s">
        <v>333</v>
      </c>
      <c r="C246" s="595">
        <v>2078</v>
      </c>
    </row>
    <row r="247" ht="15.5" customHeight="1" spans="1:3">
      <c r="A247" s="593">
        <v>2081199</v>
      </c>
      <c r="B247" s="596" t="s">
        <v>334</v>
      </c>
      <c r="C247" s="595">
        <v>1315</v>
      </c>
    </row>
    <row r="248" ht="15.5" customHeight="1" spans="1:3">
      <c r="A248" s="593">
        <v>20819</v>
      </c>
      <c r="B248" s="594" t="s">
        <v>335</v>
      </c>
      <c r="C248" s="595">
        <v>27813</v>
      </c>
    </row>
    <row r="249" ht="15.5" customHeight="1" spans="1:3">
      <c r="A249" s="593">
        <v>2081901</v>
      </c>
      <c r="B249" s="596" t="s">
        <v>336</v>
      </c>
      <c r="C249" s="595">
        <v>5923</v>
      </c>
    </row>
    <row r="250" ht="15.5" customHeight="1" spans="1:3">
      <c r="A250" s="593">
        <v>2081902</v>
      </c>
      <c r="B250" s="596" t="s">
        <v>337</v>
      </c>
      <c r="C250" s="595">
        <v>21890</v>
      </c>
    </row>
    <row r="251" ht="15.5" customHeight="1" spans="1:3">
      <c r="A251" s="593">
        <v>20820</v>
      </c>
      <c r="B251" s="594" t="s">
        <v>338</v>
      </c>
      <c r="C251" s="595">
        <v>1415</v>
      </c>
    </row>
    <row r="252" ht="15.5" customHeight="1" spans="1:3">
      <c r="A252" s="593">
        <v>2082001</v>
      </c>
      <c r="B252" s="596" t="s">
        <v>339</v>
      </c>
      <c r="C252" s="595">
        <v>1399</v>
      </c>
    </row>
    <row r="253" ht="15.5" customHeight="1" spans="1:3">
      <c r="A253" s="593">
        <v>2082002</v>
      </c>
      <c r="B253" s="596" t="s">
        <v>340</v>
      </c>
      <c r="C253" s="595">
        <v>16</v>
      </c>
    </row>
    <row r="254" ht="15.5" customHeight="1" spans="1:3">
      <c r="A254" s="593">
        <v>20821</v>
      </c>
      <c r="B254" s="594" t="s">
        <v>341</v>
      </c>
      <c r="C254" s="595">
        <v>10663</v>
      </c>
    </row>
    <row r="255" ht="15.5" customHeight="1" spans="1:3">
      <c r="A255" s="597">
        <v>2082102</v>
      </c>
      <c r="B255" s="598" t="s">
        <v>342</v>
      </c>
      <c r="C255" s="599">
        <v>10663</v>
      </c>
    </row>
    <row r="256" ht="15.1" customHeight="1" spans="1:3">
      <c r="A256" s="600">
        <v>20825</v>
      </c>
      <c r="B256" s="601" t="s">
        <v>343</v>
      </c>
      <c r="C256" s="602">
        <v>2178</v>
      </c>
    </row>
    <row r="257" ht="15.1" customHeight="1" spans="1:3">
      <c r="A257" s="593">
        <v>2082501</v>
      </c>
      <c r="B257" s="596" t="s">
        <v>344</v>
      </c>
      <c r="C257" s="595">
        <v>95</v>
      </c>
    </row>
    <row r="258" ht="15.1" customHeight="1" spans="1:3">
      <c r="A258" s="593">
        <v>2082502</v>
      </c>
      <c r="B258" s="596" t="s">
        <v>345</v>
      </c>
      <c r="C258" s="595">
        <v>2083</v>
      </c>
    </row>
    <row r="259" ht="15.1" customHeight="1" spans="1:3">
      <c r="A259" s="593">
        <v>20828</v>
      </c>
      <c r="B259" s="594" t="s">
        <v>346</v>
      </c>
      <c r="C259" s="595">
        <v>1303</v>
      </c>
    </row>
    <row r="260" ht="15.1" customHeight="1" spans="1:3">
      <c r="A260" s="593">
        <v>2082801</v>
      </c>
      <c r="B260" s="596" t="s">
        <v>131</v>
      </c>
      <c r="C260" s="595">
        <v>185</v>
      </c>
    </row>
    <row r="261" ht="15.1" customHeight="1" spans="1:3">
      <c r="A261" s="593">
        <v>2082804</v>
      </c>
      <c r="B261" s="596" t="s">
        <v>347</v>
      </c>
      <c r="C261" s="595">
        <v>10</v>
      </c>
    </row>
    <row r="262" ht="15.1" customHeight="1" spans="1:3">
      <c r="A262" s="593">
        <v>2082850</v>
      </c>
      <c r="B262" s="596" t="s">
        <v>135</v>
      </c>
      <c r="C262" s="595">
        <v>757</v>
      </c>
    </row>
    <row r="263" ht="15.1" customHeight="1" spans="1:3">
      <c r="A263" s="593">
        <v>2082899</v>
      </c>
      <c r="B263" s="596" t="s">
        <v>348</v>
      </c>
      <c r="C263" s="595">
        <v>351</v>
      </c>
    </row>
    <row r="264" ht="15.1" customHeight="1" spans="1:3">
      <c r="A264" s="593">
        <v>20830</v>
      </c>
      <c r="B264" s="594" t="s">
        <v>349</v>
      </c>
      <c r="C264" s="595">
        <v>1940</v>
      </c>
    </row>
    <row r="265" ht="15.1" customHeight="1" spans="1:3">
      <c r="A265" s="593">
        <v>2083099</v>
      </c>
      <c r="B265" s="596" t="s">
        <v>350</v>
      </c>
      <c r="C265" s="595">
        <v>1940</v>
      </c>
    </row>
    <row r="266" ht="15.1" customHeight="1" spans="1:3">
      <c r="A266" s="593">
        <v>20899</v>
      </c>
      <c r="B266" s="594" t="s">
        <v>351</v>
      </c>
      <c r="C266" s="595">
        <v>180</v>
      </c>
    </row>
    <row r="267" ht="15.1" customHeight="1" spans="1:3">
      <c r="A267" s="593">
        <v>2089999</v>
      </c>
      <c r="B267" s="596" t="s">
        <v>352</v>
      </c>
      <c r="C267" s="595">
        <v>180</v>
      </c>
    </row>
    <row r="268" ht="15.1" customHeight="1" spans="1:3">
      <c r="A268" s="593">
        <v>210</v>
      </c>
      <c r="B268" s="594" t="s">
        <v>60</v>
      </c>
      <c r="C268" s="595">
        <v>66301</v>
      </c>
    </row>
    <row r="269" ht="15.1" customHeight="1" spans="1:3">
      <c r="A269" s="593">
        <v>21001</v>
      </c>
      <c r="B269" s="594" t="s">
        <v>353</v>
      </c>
      <c r="C269" s="595">
        <v>1432</v>
      </c>
    </row>
    <row r="270" ht="15.1" customHeight="1" spans="1:3">
      <c r="A270" s="593">
        <v>2100101</v>
      </c>
      <c r="B270" s="596" t="s">
        <v>131</v>
      </c>
      <c r="C270" s="595">
        <v>723</v>
      </c>
    </row>
    <row r="271" ht="15.1" customHeight="1" spans="1:3">
      <c r="A271" s="593" t="s">
        <v>354</v>
      </c>
      <c r="B271" s="596" t="s">
        <v>141</v>
      </c>
      <c r="C271" s="595">
        <v>389</v>
      </c>
    </row>
    <row r="272" ht="15.1" customHeight="1" spans="1:3">
      <c r="A272" s="593">
        <v>2100199</v>
      </c>
      <c r="B272" s="596" t="s">
        <v>355</v>
      </c>
      <c r="C272" s="595">
        <v>320</v>
      </c>
    </row>
    <row r="273" ht="15.1" customHeight="1" spans="1:3">
      <c r="A273" s="593">
        <v>21002</v>
      </c>
      <c r="B273" s="594" t="s">
        <v>356</v>
      </c>
      <c r="C273" s="595">
        <v>8476</v>
      </c>
    </row>
    <row r="274" ht="15.1" customHeight="1" spans="1:3">
      <c r="A274" s="593">
        <v>2100201</v>
      </c>
      <c r="B274" s="596" t="s">
        <v>357</v>
      </c>
      <c r="C274" s="595">
        <v>6280</v>
      </c>
    </row>
    <row r="275" ht="15.1" customHeight="1" spans="1:3">
      <c r="A275" s="593">
        <v>2100202</v>
      </c>
      <c r="B275" s="596" t="s">
        <v>358</v>
      </c>
      <c r="C275" s="595">
        <v>121</v>
      </c>
    </row>
    <row r="276" ht="15.1" customHeight="1" spans="1:3">
      <c r="A276" s="593">
        <v>2100206</v>
      </c>
      <c r="B276" s="596" t="s">
        <v>359</v>
      </c>
      <c r="C276" s="595">
        <v>1922</v>
      </c>
    </row>
    <row r="277" ht="15.1" customHeight="1" spans="1:3">
      <c r="A277" s="593" t="s">
        <v>360</v>
      </c>
      <c r="B277" s="596" t="s">
        <v>361</v>
      </c>
      <c r="C277" s="595">
        <v>153</v>
      </c>
    </row>
    <row r="278" ht="15.1" customHeight="1" spans="1:3">
      <c r="A278" s="593">
        <v>21003</v>
      </c>
      <c r="B278" s="594" t="s">
        <v>362</v>
      </c>
      <c r="C278" s="595">
        <v>11998</v>
      </c>
    </row>
    <row r="279" ht="15.1" customHeight="1" spans="1:3">
      <c r="A279" s="593">
        <v>2100301</v>
      </c>
      <c r="B279" s="596" t="s">
        <v>363</v>
      </c>
      <c r="C279" s="595">
        <v>1757</v>
      </c>
    </row>
    <row r="280" ht="15.1" customHeight="1" spans="1:3">
      <c r="A280" s="593">
        <v>2100302</v>
      </c>
      <c r="B280" s="596" t="s">
        <v>364</v>
      </c>
      <c r="C280" s="595">
        <v>9267</v>
      </c>
    </row>
    <row r="281" ht="15.1" customHeight="1" spans="1:3">
      <c r="A281" s="593">
        <v>2100399</v>
      </c>
      <c r="B281" s="596" t="s">
        <v>365</v>
      </c>
      <c r="C281" s="595">
        <v>974</v>
      </c>
    </row>
    <row r="282" ht="15.1" customHeight="1" spans="1:3">
      <c r="A282" s="593">
        <v>21004</v>
      </c>
      <c r="B282" s="594" t="s">
        <v>366</v>
      </c>
      <c r="C282" s="595">
        <v>9321</v>
      </c>
    </row>
    <row r="283" ht="15.1" customHeight="1" spans="1:3">
      <c r="A283" s="593">
        <v>2100401</v>
      </c>
      <c r="B283" s="596" t="s">
        <v>367</v>
      </c>
      <c r="C283" s="595">
        <v>1533</v>
      </c>
    </row>
    <row r="284" ht="15.1" customHeight="1" spans="1:3">
      <c r="A284" s="593">
        <v>2100402</v>
      </c>
      <c r="B284" s="596" t="s">
        <v>368</v>
      </c>
      <c r="C284" s="595">
        <v>240</v>
      </c>
    </row>
    <row r="285" ht="15.1" customHeight="1" spans="1:3">
      <c r="A285" s="593">
        <v>2100404</v>
      </c>
      <c r="B285" s="596" t="s">
        <v>369</v>
      </c>
      <c r="C285" s="595">
        <v>810</v>
      </c>
    </row>
    <row r="286" ht="15.1" customHeight="1" spans="1:3">
      <c r="A286" s="593">
        <v>2100408</v>
      </c>
      <c r="B286" s="596" t="s">
        <v>370</v>
      </c>
      <c r="C286" s="595">
        <v>6178</v>
      </c>
    </row>
    <row r="287" ht="15.1" customHeight="1" spans="1:3">
      <c r="A287" s="593">
        <v>2100409</v>
      </c>
      <c r="B287" s="596" t="s">
        <v>371</v>
      </c>
      <c r="C287" s="595">
        <v>61</v>
      </c>
    </row>
    <row r="288" ht="15.1" customHeight="1" spans="1:3">
      <c r="A288" s="593">
        <v>2100410</v>
      </c>
      <c r="B288" s="596" t="s">
        <v>372</v>
      </c>
      <c r="C288" s="595">
        <v>77</v>
      </c>
    </row>
    <row r="289" ht="15.1" customHeight="1" spans="1:3">
      <c r="A289" s="593">
        <v>2100499</v>
      </c>
      <c r="B289" s="596" t="s">
        <v>373</v>
      </c>
      <c r="C289" s="595">
        <v>422</v>
      </c>
    </row>
    <row r="290" ht="15.1" customHeight="1" spans="1:3">
      <c r="A290" s="593">
        <v>21007</v>
      </c>
      <c r="B290" s="594" t="s">
        <v>374</v>
      </c>
      <c r="C290" s="595">
        <v>4664</v>
      </c>
    </row>
    <row r="291" ht="15.1" customHeight="1" spans="1:3">
      <c r="A291" s="593">
        <v>2100717</v>
      </c>
      <c r="B291" s="596" t="s">
        <v>375</v>
      </c>
      <c r="C291" s="595">
        <v>4067</v>
      </c>
    </row>
    <row r="292" ht="15.1" customHeight="1" spans="1:3">
      <c r="A292" s="593">
        <v>2100799</v>
      </c>
      <c r="B292" s="596" t="s">
        <v>376</v>
      </c>
      <c r="C292" s="595">
        <v>597</v>
      </c>
    </row>
    <row r="293" ht="15.1" customHeight="1" spans="1:3">
      <c r="A293" s="593">
        <v>21011</v>
      </c>
      <c r="B293" s="594" t="s">
        <v>377</v>
      </c>
      <c r="C293" s="595">
        <v>17767</v>
      </c>
    </row>
    <row r="294" ht="15.1" customHeight="1" spans="1:3">
      <c r="A294" s="593">
        <v>2101101</v>
      </c>
      <c r="B294" s="596" t="s">
        <v>378</v>
      </c>
      <c r="C294" s="595">
        <v>4824</v>
      </c>
    </row>
    <row r="295" ht="15.1" customHeight="1" spans="1:3">
      <c r="A295" s="593">
        <v>2101102</v>
      </c>
      <c r="B295" s="596" t="s">
        <v>379</v>
      </c>
      <c r="C295" s="595">
        <v>12943</v>
      </c>
    </row>
    <row r="296" ht="15.1" customHeight="1" spans="1:3">
      <c r="A296" s="593">
        <v>21012</v>
      </c>
      <c r="B296" s="594" t="s">
        <v>380</v>
      </c>
      <c r="C296" s="595">
        <v>2600</v>
      </c>
    </row>
    <row r="297" ht="15.1" customHeight="1" spans="1:3">
      <c r="A297" s="597">
        <v>2101202</v>
      </c>
      <c r="B297" s="598" t="s">
        <v>381</v>
      </c>
      <c r="C297" s="599">
        <v>2600</v>
      </c>
    </row>
    <row r="298" ht="15.1" customHeight="1" spans="1:3">
      <c r="A298" s="600">
        <v>21013</v>
      </c>
      <c r="B298" s="601" t="s">
        <v>382</v>
      </c>
      <c r="C298" s="602">
        <v>7698</v>
      </c>
    </row>
    <row r="299" ht="15.1" customHeight="1" spans="1:3">
      <c r="A299" s="593">
        <v>2101301</v>
      </c>
      <c r="B299" s="596" t="s">
        <v>383</v>
      </c>
      <c r="C299" s="595">
        <v>7614</v>
      </c>
    </row>
    <row r="300" ht="15.1" customHeight="1" spans="1:3">
      <c r="A300" s="593">
        <v>2101399</v>
      </c>
      <c r="B300" s="596" t="s">
        <v>384</v>
      </c>
      <c r="C300" s="595">
        <v>84</v>
      </c>
    </row>
    <row r="301" ht="15.1" customHeight="1" spans="1:3">
      <c r="A301" s="593">
        <v>21014</v>
      </c>
      <c r="B301" s="594" t="s">
        <v>385</v>
      </c>
      <c r="C301" s="595">
        <v>942</v>
      </c>
    </row>
    <row r="302" ht="15.1" customHeight="1" spans="1:3">
      <c r="A302" s="593">
        <v>2101401</v>
      </c>
      <c r="B302" s="596" t="s">
        <v>386</v>
      </c>
      <c r="C302" s="595">
        <v>942</v>
      </c>
    </row>
    <row r="303" ht="15.1" customHeight="1" spans="1:3">
      <c r="A303" s="593">
        <v>21015</v>
      </c>
      <c r="B303" s="594" t="s">
        <v>387</v>
      </c>
      <c r="C303" s="595">
        <v>1092</v>
      </c>
    </row>
    <row r="304" ht="15.1" customHeight="1" spans="1:3">
      <c r="A304" s="593">
        <v>2101501</v>
      </c>
      <c r="B304" s="596" t="s">
        <v>131</v>
      </c>
      <c r="C304" s="595">
        <v>731</v>
      </c>
    </row>
    <row r="305" ht="15.1" customHeight="1" spans="1:3">
      <c r="A305" s="593">
        <v>2101503</v>
      </c>
      <c r="B305" s="596" t="s">
        <v>142</v>
      </c>
      <c r="C305" s="595">
        <v>156</v>
      </c>
    </row>
    <row r="306" ht="15.1" customHeight="1" spans="1:3">
      <c r="A306" s="593">
        <v>2101599</v>
      </c>
      <c r="B306" s="596" t="s">
        <v>388</v>
      </c>
      <c r="C306" s="595">
        <v>205</v>
      </c>
    </row>
    <row r="307" ht="15.1" customHeight="1" spans="1:3">
      <c r="A307" s="593">
        <v>21016</v>
      </c>
      <c r="B307" s="594" t="s">
        <v>389</v>
      </c>
      <c r="C307" s="595">
        <v>164</v>
      </c>
    </row>
    <row r="308" ht="15.1" customHeight="1" spans="1:3">
      <c r="A308" s="593">
        <v>2101601</v>
      </c>
      <c r="B308" s="596" t="s">
        <v>390</v>
      </c>
      <c r="C308" s="595">
        <v>164</v>
      </c>
    </row>
    <row r="309" ht="15.1" customHeight="1" spans="1:3">
      <c r="A309" s="593">
        <v>21099</v>
      </c>
      <c r="B309" s="594" t="s">
        <v>391</v>
      </c>
      <c r="C309" s="595">
        <v>146</v>
      </c>
    </row>
    <row r="310" ht="15.1" customHeight="1" spans="1:3">
      <c r="A310" s="593">
        <v>2109999</v>
      </c>
      <c r="B310" s="596" t="s">
        <v>392</v>
      </c>
      <c r="C310" s="595">
        <v>146</v>
      </c>
    </row>
    <row r="311" ht="15.1" customHeight="1" spans="1:3">
      <c r="A311" s="593" t="s">
        <v>393</v>
      </c>
      <c r="B311" s="594" t="s">
        <v>394</v>
      </c>
      <c r="C311" s="595">
        <v>1</v>
      </c>
    </row>
    <row r="312" ht="15.1" customHeight="1" spans="1:3">
      <c r="A312" s="593" t="s">
        <v>395</v>
      </c>
      <c r="B312" s="596" t="s">
        <v>396</v>
      </c>
      <c r="C312" s="595">
        <v>1</v>
      </c>
    </row>
    <row r="313" ht="15.1" customHeight="1" spans="1:3">
      <c r="A313" s="593">
        <v>211</v>
      </c>
      <c r="B313" s="594" t="s">
        <v>62</v>
      </c>
      <c r="C313" s="595">
        <v>25880</v>
      </c>
    </row>
    <row r="314" ht="15.1" customHeight="1" spans="1:3">
      <c r="A314" s="593">
        <v>21101</v>
      </c>
      <c r="B314" s="594" t="s">
        <v>397</v>
      </c>
      <c r="C314" s="595">
        <v>5816</v>
      </c>
    </row>
    <row r="315" ht="15.1" customHeight="1" spans="1:3">
      <c r="A315" s="593">
        <v>2110101</v>
      </c>
      <c r="B315" s="596" t="s">
        <v>131</v>
      </c>
      <c r="C315" s="595">
        <v>646</v>
      </c>
    </row>
    <row r="316" ht="15.1" customHeight="1" spans="1:3">
      <c r="A316" s="593">
        <v>2110104</v>
      </c>
      <c r="B316" s="596" t="s">
        <v>398</v>
      </c>
      <c r="C316" s="595">
        <v>195</v>
      </c>
    </row>
    <row r="317" ht="15.1" customHeight="1" spans="1:3">
      <c r="A317" s="593">
        <v>2110199</v>
      </c>
      <c r="B317" s="596" t="s">
        <v>399</v>
      </c>
      <c r="C317" s="595">
        <v>4975</v>
      </c>
    </row>
    <row r="318" ht="15.1" customHeight="1" spans="1:3">
      <c r="A318" s="593">
        <v>21102</v>
      </c>
      <c r="B318" s="594" t="s">
        <v>400</v>
      </c>
      <c r="C318" s="595">
        <v>515</v>
      </c>
    </row>
    <row r="319" ht="15.1" customHeight="1" spans="1:3">
      <c r="A319" s="593">
        <v>2110299</v>
      </c>
      <c r="B319" s="596" t="s">
        <v>401</v>
      </c>
      <c r="C319" s="595">
        <v>515</v>
      </c>
    </row>
    <row r="320" ht="15.1" customHeight="1" spans="1:3">
      <c r="A320" s="593">
        <v>21103</v>
      </c>
      <c r="B320" s="594" t="s">
        <v>402</v>
      </c>
      <c r="C320" s="595">
        <v>14540</v>
      </c>
    </row>
    <row r="321" ht="15.1" customHeight="1" spans="1:3">
      <c r="A321" s="593">
        <v>2110301</v>
      </c>
      <c r="B321" s="596" t="s">
        <v>403</v>
      </c>
      <c r="C321" s="595">
        <v>78</v>
      </c>
    </row>
    <row r="322" ht="15.1" customHeight="1" spans="1:3">
      <c r="A322" s="593">
        <v>2110302</v>
      </c>
      <c r="B322" s="596" t="s">
        <v>404</v>
      </c>
      <c r="C322" s="595">
        <v>12424</v>
      </c>
    </row>
    <row r="323" ht="15.1" customHeight="1" spans="1:3">
      <c r="A323" s="593" t="s">
        <v>405</v>
      </c>
      <c r="B323" s="596" t="s">
        <v>406</v>
      </c>
      <c r="C323" s="595">
        <v>13</v>
      </c>
    </row>
    <row r="324" ht="15.1" customHeight="1" spans="1:3">
      <c r="A324" s="593">
        <v>2110304</v>
      </c>
      <c r="B324" s="596" t="s">
        <v>407</v>
      </c>
      <c r="C324" s="595">
        <v>1689</v>
      </c>
    </row>
    <row r="325" ht="15.1" customHeight="1" spans="1:3">
      <c r="A325" s="593">
        <v>2110307</v>
      </c>
      <c r="B325" s="596" t="s">
        <v>408</v>
      </c>
      <c r="C325" s="595">
        <v>336</v>
      </c>
    </row>
    <row r="326" ht="15.1" customHeight="1" spans="1:3">
      <c r="A326" s="593">
        <v>21104</v>
      </c>
      <c r="B326" s="594" t="s">
        <v>409</v>
      </c>
      <c r="C326" s="595">
        <v>4991</v>
      </c>
    </row>
    <row r="327" ht="15.1" customHeight="1" spans="1:3">
      <c r="A327" s="593">
        <v>2110401</v>
      </c>
      <c r="B327" s="596" t="s">
        <v>410</v>
      </c>
      <c r="C327" s="595">
        <v>3766</v>
      </c>
    </row>
    <row r="328" ht="15.1" customHeight="1" spans="1:3">
      <c r="A328" s="593">
        <v>2110402</v>
      </c>
      <c r="B328" s="596" t="s">
        <v>411</v>
      </c>
      <c r="C328" s="595">
        <v>1214</v>
      </c>
    </row>
    <row r="329" ht="15.1" customHeight="1" spans="1:3">
      <c r="A329" s="593" t="s">
        <v>412</v>
      </c>
      <c r="B329" s="596" t="s">
        <v>413</v>
      </c>
      <c r="C329" s="595">
        <v>11</v>
      </c>
    </row>
    <row r="330" ht="15.1" customHeight="1" spans="1:3">
      <c r="A330" s="593">
        <v>21105</v>
      </c>
      <c r="B330" s="594" t="s">
        <v>414</v>
      </c>
      <c r="C330" s="595">
        <v>18</v>
      </c>
    </row>
    <row r="331" ht="15.1" customHeight="1" spans="1:3">
      <c r="A331" s="593">
        <v>2110501</v>
      </c>
      <c r="B331" s="596" t="s">
        <v>415</v>
      </c>
      <c r="C331" s="595">
        <v>18</v>
      </c>
    </row>
    <row r="332" ht="15.1" customHeight="1" spans="1:3">
      <c r="A332" s="593">
        <v>212</v>
      </c>
      <c r="B332" s="594" t="s">
        <v>64</v>
      </c>
      <c r="C332" s="595">
        <v>75225</v>
      </c>
    </row>
    <row r="333" ht="15.1" customHeight="1" spans="1:3">
      <c r="A333" s="593">
        <v>21201</v>
      </c>
      <c r="B333" s="594" t="s">
        <v>416</v>
      </c>
      <c r="C333" s="595">
        <v>3998</v>
      </c>
    </row>
    <row r="334" ht="15.1" customHeight="1" spans="1:3">
      <c r="A334" s="593">
        <v>2120101</v>
      </c>
      <c r="B334" s="596" t="s">
        <v>131</v>
      </c>
      <c r="C334" s="595">
        <v>526</v>
      </c>
    </row>
    <row r="335" ht="15.1" customHeight="1" spans="1:3">
      <c r="A335" s="593" t="s">
        <v>417</v>
      </c>
      <c r="B335" s="596" t="s">
        <v>141</v>
      </c>
      <c r="C335" s="595">
        <v>569</v>
      </c>
    </row>
    <row r="336" ht="15.1" customHeight="1" spans="1:3">
      <c r="A336" s="593">
        <v>2120104</v>
      </c>
      <c r="B336" s="596" t="s">
        <v>418</v>
      </c>
      <c r="C336" s="595">
        <v>2226</v>
      </c>
    </row>
    <row r="337" ht="15.1" customHeight="1" spans="1:3">
      <c r="A337" s="593">
        <v>2120105</v>
      </c>
      <c r="B337" s="596" t="s">
        <v>419</v>
      </c>
      <c r="C337" s="595">
        <v>144</v>
      </c>
    </row>
    <row r="338" ht="15.1" customHeight="1" spans="1:3">
      <c r="A338" s="593">
        <v>2120109</v>
      </c>
      <c r="B338" s="596" t="s">
        <v>420</v>
      </c>
      <c r="C338" s="595">
        <v>117</v>
      </c>
    </row>
    <row r="339" ht="15.1" customHeight="1" spans="1:3">
      <c r="A339" s="597">
        <v>2120199</v>
      </c>
      <c r="B339" s="598" t="s">
        <v>421</v>
      </c>
      <c r="C339" s="599">
        <v>416</v>
      </c>
    </row>
    <row r="340" ht="15.5" customHeight="1" spans="1:3">
      <c r="A340" s="600">
        <v>21203</v>
      </c>
      <c r="B340" s="601" t="s">
        <v>422</v>
      </c>
      <c r="C340" s="602">
        <v>43886</v>
      </c>
    </row>
    <row r="341" ht="15.5" customHeight="1" spans="1:3">
      <c r="A341" s="593">
        <v>2120303</v>
      </c>
      <c r="B341" s="596" t="s">
        <v>423</v>
      </c>
      <c r="C341" s="595">
        <v>35316</v>
      </c>
    </row>
    <row r="342" ht="15.5" customHeight="1" spans="1:3">
      <c r="A342" s="593">
        <v>2120399</v>
      </c>
      <c r="B342" s="596" t="s">
        <v>424</v>
      </c>
      <c r="C342" s="595">
        <v>8570</v>
      </c>
    </row>
    <row r="343" ht="15.5" customHeight="1" spans="1:3">
      <c r="A343" s="593">
        <v>21205</v>
      </c>
      <c r="B343" s="594" t="s">
        <v>425</v>
      </c>
      <c r="C343" s="595">
        <v>23532</v>
      </c>
    </row>
    <row r="344" ht="15.5" customHeight="1" spans="1:3">
      <c r="A344" s="593">
        <v>2120501</v>
      </c>
      <c r="B344" s="596" t="s">
        <v>426</v>
      </c>
      <c r="C344" s="595">
        <v>23532</v>
      </c>
    </row>
    <row r="345" ht="15.5" customHeight="1" spans="1:3">
      <c r="A345" s="593">
        <v>21206</v>
      </c>
      <c r="B345" s="594" t="s">
        <v>427</v>
      </c>
      <c r="C345" s="595">
        <v>805</v>
      </c>
    </row>
    <row r="346" ht="15.5" customHeight="1" spans="1:3">
      <c r="A346" s="593">
        <v>2120601</v>
      </c>
      <c r="B346" s="596" t="s">
        <v>428</v>
      </c>
      <c r="C346" s="595">
        <v>805</v>
      </c>
    </row>
    <row r="347" ht="15.5" customHeight="1" spans="1:3">
      <c r="A347" s="593">
        <v>21299</v>
      </c>
      <c r="B347" s="594" t="s">
        <v>429</v>
      </c>
      <c r="C347" s="595">
        <v>3004</v>
      </c>
    </row>
    <row r="348" ht="15.5" customHeight="1" spans="1:3">
      <c r="A348" s="593">
        <v>2129999</v>
      </c>
      <c r="B348" s="596" t="s">
        <v>430</v>
      </c>
      <c r="C348" s="595">
        <v>3004</v>
      </c>
    </row>
    <row r="349" ht="15.5" customHeight="1" spans="1:3">
      <c r="A349" s="593">
        <v>213</v>
      </c>
      <c r="B349" s="594" t="s">
        <v>66</v>
      </c>
      <c r="C349" s="595">
        <v>314153</v>
      </c>
    </row>
    <row r="350" ht="15.5" customHeight="1" spans="1:3">
      <c r="A350" s="593">
        <v>21301</v>
      </c>
      <c r="B350" s="594" t="s">
        <v>431</v>
      </c>
      <c r="C350" s="595">
        <v>33656</v>
      </c>
    </row>
    <row r="351" ht="15.5" customHeight="1" spans="1:3">
      <c r="A351" s="593">
        <v>2130101</v>
      </c>
      <c r="B351" s="596" t="s">
        <v>131</v>
      </c>
      <c r="C351" s="595">
        <v>1496</v>
      </c>
    </row>
    <row r="352" ht="15.5" customHeight="1" spans="1:3">
      <c r="A352" s="593">
        <v>2130104</v>
      </c>
      <c r="B352" s="596" t="s">
        <v>135</v>
      </c>
      <c r="C352" s="595">
        <v>6241</v>
      </c>
    </row>
    <row r="353" ht="15.5" customHeight="1" spans="1:3">
      <c r="A353" s="593">
        <v>2130106</v>
      </c>
      <c r="B353" s="596" t="s">
        <v>432</v>
      </c>
      <c r="C353" s="595">
        <v>1270</v>
      </c>
    </row>
    <row r="354" ht="15.5" customHeight="1" spans="1:3">
      <c r="A354" s="593">
        <v>2130108</v>
      </c>
      <c r="B354" s="596" t="s">
        <v>433</v>
      </c>
      <c r="C354" s="595">
        <v>913</v>
      </c>
    </row>
    <row r="355" ht="15.5" customHeight="1" spans="1:3">
      <c r="A355" s="593">
        <v>2130109</v>
      </c>
      <c r="B355" s="596" t="s">
        <v>434</v>
      </c>
      <c r="C355" s="595">
        <v>3</v>
      </c>
    </row>
    <row r="356" ht="15.5" customHeight="1" spans="1:3">
      <c r="A356" s="593">
        <v>2130110</v>
      </c>
      <c r="B356" s="596" t="s">
        <v>435</v>
      </c>
      <c r="C356" s="595">
        <v>39</v>
      </c>
    </row>
    <row r="357" ht="15.5" customHeight="1" spans="1:3">
      <c r="A357" s="593">
        <v>2130111</v>
      </c>
      <c r="B357" s="596" t="s">
        <v>436</v>
      </c>
      <c r="C357" s="595">
        <v>6</v>
      </c>
    </row>
    <row r="358" ht="15.5" customHeight="1" spans="1:3">
      <c r="A358" s="593">
        <v>2130119</v>
      </c>
      <c r="B358" s="596" t="s">
        <v>437</v>
      </c>
      <c r="C358" s="595">
        <v>76</v>
      </c>
    </row>
    <row r="359" ht="15.5" customHeight="1" spans="1:3">
      <c r="A359" s="593" t="s">
        <v>438</v>
      </c>
      <c r="B359" s="596" t="s">
        <v>439</v>
      </c>
      <c r="C359" s="595">
        <v>8946</v>
      </c>
    </row>
    <row r="360" ht="15.5" customHeight="1" spans="1:3">
      <c r="A360" s="593">
        <v>2130122</v>
      </c>
      <c r="B360" s="596" t="s">
        <v>440</v>
      </c>
      <c r="C360" s="595">
        <v>4409</v>
      </c>
    </row>
    <row r="361" ht="15.5" customHeight="1" spans="1:3">
      <c r="A361" s="593">
        <v>2130124</v>
      </c>
      <c r="B361" s="596" t="s">
        <v>441</v>
      </c>
      <c r="C361" s="595">
        <v>561</v>
      </c>
    </row>
    <row r="362" ht="15.5" customHeight="1" spans="1:3">
      <c r="A362" s="593" t="s">
        <v>442</v>
      </c>
      <c r="B362" s="596" t="s">
        <v>443</v>
      </c>
      <c r="C362" s="595">
        <v>291</v>
      </c>
    </row>
    <row r="363" ht="15.5" customHeight="1" spans="1:3">
      <c r="A363" s="593">
        <v>2130126</v>
      </c>
      <c r="B363" s="596" t="s">
        <v>444</v>
      </c>
      <c r="C363" s="595">
        <v>228</v>
      </c>
    </row>
    <row r="364" ht="15.5" customHeight="1" spans="1:3">
      <c r="A364" s="593">
        <v>2130135</v>
      </c>
      <c r="B364" s="596" t="s">
        <v>445</v>
      </c>
      <c r="C364" s="595">
        <v>613</v>
      </c>
    </row>
    <row r="365" ht="15.5" customHeight="1" spans="1:3">
      <c r="A365" s="593">
        <v>2130142</v>
      </c>
      <c r="B365" s="596" t="s">
        <v>446</v>
      </c>
      <c r="C365" s="595">
        <v>7</v>
      </c>
    </row>
    <row r="366" ht="15.5" customHeight="1" spans="1:3">
      <c r="A366" s="593">
        <v>2130148</v>
      </c>
      <c r="B366" s="596" t="s">
        <v>447</v>
      </c>
      <c r="C366" s="595">
        <v>388</v>
      </c>
    </row>
    <row r="367" ht="15.5" customHeight="1" spans="1:3">
      <c r="A367" s="593">
        <v>2130152</v>
      </c>
      <c r="B367" s="596" t="s">
        <v>448</v>
      </c>
      <c r="C367" s="595">
        <v>465</v>
      </c>
    </row>
    <row r="368" ht="15.5" customHeight="1" spans="1:3">
      <c r="A368" s="593">
        <v>2130153</v>
      </c>
      <c r="B368" s="596" t="s">
        <v>449</v>
      </c>
      <c r="C368" s="595">
        <v>7238</v>
      </c>
    </row>
    <row r="369" ht="15.5" customHeight="1" spans="1:3">
      <c r="A369" s="593">
        <v>2130199</v>
      </c>
      <c r="B369" s="596" t="s">
        <v>450</v>
      </c>
      <c r="C369" s="595">
        <v>466</v>
      </c>
    </row>
    <row r="370" ht="15.5" customHeight="1" spans="1:3">
      <c r="A370" s="593">
        <v>21302</v>
      </c>
      <c r="B370" s="594" t="s">
        <v>451</v>
      </c>
      <c r="C370" s="595">
        <v>33145</v>
      </c>
    </row>
    <row r="371" ht="15.5" customHeight="1" spans="1:3">
      <c r="A371" s="593">
        <v>2130201</v>
      </c>
      <c r="B371" s="596" t="s">
        <v>131</v>
      </c>
      <c r="C371" s="595">
        <v>448</v>
      </c>
    </row>
    <row r="372" ht="15.5" customHeight="1" spans="1:6">
      <c r="A372" s="593">
        <v>2130204</v>
      </c>
      <c r="B372" s="596" t="s">
        <v>452</v>
      </c>
      <c r="C372" s="595">
        <v>1698</v>
      </c>
      <c r="F372" s="612"/>
    </row>
    <row r="373" ht="15.5" customHeight="1" spans="1:6">
      <c r="A373" s="593">
        <v>2130205</v>
      </c>
      <c r="B373" s="596" t="s">
        <v>453</v>
      </c>
      <c r="C373" s="595">
        <v>5922</v>
      </c>
      <c r="F373" s="612"/>
    </row>
    <row r="374" ht="15.5" customHeight="1" spans="1:6">
      <c r="A374" s="593">
        <v>2130207</v>
      </c>
      <c r="B374" s="596" t="s">
        <v>454</v>
      </c>
      <c r="C374" s="595">
        <v>1108</v>
      </c>
      <c r="F374" s="612"/>
    </row>
    <row r="375" ht="15.5" customHeight="1" spans="1:6">
      <c r="A375" s="593">
        <v>2130209</v>
      </c>
      <c r="B375" s="596" t="s">
        <v>455</v>
      </c>
      <c r="C375" s="595">
        <v>3447</v>
      </c>
      <c r="F375" s="612"/>
    </row>
    <row r="376" ht="15.5" customHeight="1" spans="1:3">
      <c r="A376" s="593" t="s">
        <v>456</v>
      </c>
      <c r="B376" s="596" t="s">
        <v>457</v>
      </c>
      <c r="C376" s="595">
        <v>17</v>
      </c>
    </row>
    <row r="377" ht="15.5" customHeight="1" spans="1:3">
      <c r="A377" s="593">
        <v>2130234</v>
      </c>
      <c r="B377" s="596" t="s">
        <v>458</v>
      </c>
      <c r="C377" s="595">
        <v>9003</v>
      </c>
    </row>
    <row r="378" ht="15.5" customHeight="1" spans="1:3">
      <c r="A378" s="593">
        <v>2130237</v>
      </c>
      <c r="B378" s="596" t="s">
        <v>459</v>
      </c>
      <c r="C378" s="595">
        <v>309</v>
      </c>
    </row>
    <row r="379" ht="15.5" customHeight="1" spans="1:3">
      <c r="A379" s="593" t="s">
        <v>460</v>
      </c>
      <c r="B379" s="596" t="s">
        <v>461</v>
      </c>
      <c r="C379" s="595">
        <v>11076</v>
      </c>
    </row>
    <row r="380" ht="15.5" customHeight="1" spans="1:3">
      <c r="A380" s="597">
        <v>2130299</v>
      </c>
      <c r="B380" s="598" t="s">
        <v>462</v>
      </c>
      <c r="C380" s="599">
        <v>117</v>
      </c>
    </row>
    <row r="381" ht="15.1" customHeight="1" spans="1:3">
      <c r="A381" s="600">
        <v>21303</v>
      </c>
      <c r="B381" s="601" t="s">
        <v>463</v>
      </c>
      <c r="C381" s="602">
        <v>191933</v>
      </c>
    </row>
    <row r="382" ht="15.1" customHeight="1" spans="1:3">
      <c r="A382" s="593">
        <v>2130301</v>
      </c>
      <c r="B382" s="596" t="s">
        <v>131</v>
      </c>
      <c r="C382" s="595">
        <v>815</v>
      </c>
    </row>
    <row r="383" ht="15.1" customHeight="1" spans="1:3">
      <c r="A383" s="593">
        <v>2130304</v>
      </c>
      <c r="B383" s="596" t="s">
        <v>464</v>
      </c>
      <c r="C383" s="595">
        <v>55</v>
      </c>
    </row>
    <row r="384" ht="15.1" customHeight="1" spans="1:3">
      <c r="A384" s="593">
        <v>2130305</v>
      </c>
      <c r="B384" s="596" t="s">
        <v>465</v>
      </c>
      <c r="C384" s="595">
        <v>179897</v>
      </c>
    </row>
    <row r="385" ht="15.1" customHeight="1" spans="1:3">
      <c r="A385" s="593">
        <v>2130306</v>
      </c>
      <c r="B385" s="596" t="s">
        <v>466</v>
      </c>
      <c r="C385" s="595">
        <v>157</v>
      </c>
    </row>
    <row r="386" ht="15.1" customHeight="1" spans="1:3">
      <c r="A386" s="593">
        <v>2130310</v>
      </c>
      <c r="B386" s="596" t="s">
        <v>467</v>
      </c>
      <c r="C386" s="595">
        <v>5</v>
      </c>
    </row>
    <row r="387" ht="15.1" customHeight="1" spans="1:3">
      <c r="A387" s="593">
        <v>2130311</v>
      </c>
      <c r="B387" s="596" t="s">
        <v>468</v>
      </c>
      <c r="C387" s="595">
        <v>330</v>
      </c>
    </row>
    <row r="388" ht="15.1" customHeight="1" spans="1:3">
      <c r="A388" s="593">
        <v>2130312</v>
      </c>
      <c r="B388" s="596" t="s">
        <v>469</v>
      </c>
      <c r="C388" s="595">
        <v>1</v>
      </c>
    </row>
    <row r="389" ht="15.1" customHeight="1" spans="1:3">
      <c r="A389" s="593">
        <v>2130313</v>
      </c>
      <c r="B389" s="596" t="s">
        <v>470</v>
      </c>
      <c r="C389" s="595">
        <v>236</v>
      </c>
    </row>
    <row r="390" ht="15.1" customHeight="1" spans="1:3">
      <c r="A390" s="593">
        <v>2130314</v>
      </c>
      <c r="B390" s="596" t="s">
        <v>471</v>
      </c>
      <c r="C390" s="595">
        <v>3446</v>
      </c>
    </row>
    <row r="391" ht="15.1" customHeight="1" spans="1:3">
      <c r="A391" s="593">
        <v>2130315</v>
      </c>
      <c r="B391" s="596" t="s">
        <v>472</v>
      </c>
      <c r="C391" s="595">
        <v>122</v>
      </c>
    </row>
    <row r="392" ht="15.1" customHeight="1" spans="1:3">
      <c r="A392" s="593">
        <v>2130316</v>
      </c>
      <c r="B392" s="596" t="s">
        <v>473</v>
      </c>
      <c r="C392" s="595">
        <v>196</v>
      </c>
    </row>
    <row r="393" ht="15.1" customHeight="1" spans="1:3">
      <c r="A393" s="593">
        <v>2130319</v>
      </c>
      <c r="B393" s="596" t="s">
        <v>474</v>
      </c>
      <c r="C393" s="595">
        <v>2851</v>
      </c>
    </row>
    <row r="394" ht="15.1" customHeight="1" spans="1:3">
      <c r="A394" s="593">
        <v>2130321</v>
      </c>
      <c r="B394" s="596" t="s">
        <v>475</v>
      </c>
      <c r="C394" s="595">
        <v>1273</v>
      </c>
    </row>
    <row r="395" ht="15.1" customHeight="1" spans="1:3">
      <c r="A395" s="593" t="s">
        <v>476</v>
      </c>
      <c r="B395" s="596" t="s">
        <v>477</v>
      </c>
      <c r="C395" s="595">
        <v>39</v>
      </c>
    </row>
    <row r="396" ht="15.1" customHeight="1" spans="1:3">
      <c r="A396" s="593">
        <v>2130335</v>
      </c>
      <c r="B396" s="596" t="s">
        <v>478</v>
      </c>
      <c r="C396" s="595">
        <v>803</v>
      </c>
    </row>
    <row r="397" ht="15.1" customHeight="1" spans="1:3">
      <c r="A397" s="593">
        <v>2130399</v>
      </c>
      <c r="B397" s="596" t="s">
        <v>479</v>
      </c>
      <c r="C397" s="595">
        <v>1707</v>
      </c>
    </row>
    <row r="398" ht="15.1" customHeight="1" spans="1:3">
      <c r="A398" s="593">
        <v>21305</v>
      </c>
      <c r="B398" s="594" t="s">
        <v>480</v>
      </c>
      <c r="C398" s="595">
        <v>37478</v>
      </c>
    </row>
    <row r="399" ht="15.1" customHeight="1" spans="1:3">
      <c r="A399" s="593">
        <v>2130501</v>
      </c>
      <c r="B399" s="596" t="s">
        <v>131</v>
      </c>
      <c r="C399" s="595">
        <v>134</v>
      </c>
    </row>
    <row r="400" ht="15.1" customHeight="1" spans="1:3">
      <c r="A400" s="593">
        <v>2130504</v>
      </c>
      <c r="B400" s="596" t="s">
        <v>481</v>
      </c>
      <c r="C400" s="595">
        <v>18636</v>
      </c>
    </row>
    <row r="401" ht="15.1" customHeight="1" spans="1:3">
      <c r="A401" s="593">
        <v>2130505</v>
      </c>
      <c r="B401" s="596" t="s">
        <v>482</v>
      </c>
      <c r="C401" s="595">
        <v>12005</v>
      </c>
    </row>
    <row r="402" ht="15.1" customHeight="1" spans="1:3">
      <c r="A402" s="593">
        <v>2130506</v>
      </c>
      <c r="B402" s="596" t="s">
        <v>483</v>
      </c>
      <c r="C402" s="595">
        <v>4937</v>
      </c>
    </row>
    <row r="403" ht="15.1" customHeight="1" spans="1:3">
      <c r="A403" s="593" t="s">
        <v>484</v>
      </c>
      <c r="B403" s="596" t="s">
        <v>485</v>
      </c>
      <c r="C403" s="595">
        <v>1000</v>
      </c>
    </row>
    <row r="404" ht="15.1" customHeight="1" spans="1:3">
      <c r="A404" s="593">
        <v>2130550</v>
      </c>
      <c r="B404" s="596" t="s">
        <v>135</v>
      </c>
      <c r="C404" s="595">
        <v>140</v>
      </c>
    </row>
    <row r="405" ht="15.1" customHeight="1" spans="1:3">
      <c r="A405" s="593">
        <v>2130599</v>
      </c>
      <c r="B405" s="596" t="s">
        <v>486</v>
      </c>
      <c r="C405" s="595">
        <v>626</v>
      </c>
    </row>
    <row r="406" ht="15.1" customHeight="1" spans="1:3">
      <c r="A406" s="593">
        <v>21307</v>
      </c>
      <c r="B406" s="594" t="s">
        <v>487</v>
      </c>
      <c r="C406" s="595">
        <v>13024</v>
      </c>
    </row>
    <row r="407" ht="15.1" customHeight="1" spans="1:3">
      <c r="A407" s="593">
        <v>2130701</v>
      </c>
      <c r="B407" s="596" t="s">
        <v>488</v>
      </c>
      <c r="C407" s="595">
        <v>2462</v>
      </c>
    </row>
    <row r="408" ht="15.1" customHeight="1" spans="1:3">
      <c r="A408" s="593">
        <v>2130705</v>
      </c>
      <c r="B408" s="596" t="s">
        <v>489</v>
      </c>
      <c r="C408" s="595">
        <v>8474</v>
      </c>
    </row>
    <row r="409" ht="15.1" customHeight="1" spans="1:3">
      <c r="A409" s="593">
        <v>2130706</v>
      </c>
      <c r="B409" s="596" t="s">
        <v>490</v>
      </c>
      <c r="C409" s="595">
        <v>202</v>
      </c>
    </row>
    <row r="410" ht="15.1" customHeight="1" spans="1:3">
      <c r="A410" s="593" t="s">
        <v>491</v>
      </c>
      <c r="B410" s="596" t="s">
        <v>492</v>
      </c>
      <c r="C410" s="595">
        <v>1862</v>
      </c>
    </row>
    <row r="411" ht="15.1" customHeight="1" spans="1:3">
      <c r="A411" s="593">
        <v>2130799</v>
      </c>
      <c r="B411" s="596" t="s">
        <v>493</v>
      </c>
      <c r="C411" s="595">
        <v>24</v>
      </c>
    </row>
    <row r="412" ht="15.1" customHeight="1" spans="1:3">
      <c r="A412" s="593">
        <v>21308</v>
      </c>
      <c r="B412" s="594" t="s">
        <v>494</v>
      </c>
      <c r="C412" s="595">
        <v>4917</v>
      </c>
    </row>
    <row r="413" ht="15.1" customHeight="1" spans="1:3">
      <c r="A413" s="593">
        <v>2130803</v>
      </c>
      <c r="B413" s="596" t="s">
        <v>495</v>
      </c>
      <c r="C413" s="595">
        <v>3074</v>
      </c>
    </row>
    <row r="414" ht="15.1" customHeight="1" spans="1:3">
      <c r="A414" s="593">
        <v>2130804</v>
      </c>
      <c r="B414" s="596" t="s">
        <v>496</v>
      </c>
      <c r="C414" s="595">
        <v>1843</v>
      </c>
    </row>
    <row r="415" ht="15.1" customHeight="1" spans="1:3">
      <c r="A415" s="593">
        <v>214</v>
      </c>
      <c r="B415" s="594" t="s">
        <v>68</v>
      </c>
      <c r="C415" s="595">
        <v>41211</v>
      </c>
    </row>
    <row r="416" ht="15.1" customHeight="1" spans="1:3">
      <c r="A416" s="593">
        <v>21401</v>
      </c>
      <c r="B416" s="594" t="s">
        <v>497</v>
      </c>
      <c r="C416" s="595">
        <v>38693</v>
      </c>
    </row>
    <row r="417" ht="15.1" customHeight="1" spans="1:3">
      <c r="A417" s="593">
        <v>2140101</v>
      </c>
      <c r="B417" s="596" t="s">
        <v>131</v>
      </c>
      <c r="C417" s="595">
        <v>293</v>
      </c>
    </row>
    <row r="418" ht="15.1" customHeight="1" spans="1:3">
      <c r="A418" s="593">
        <v>2140104</v>
      </c>
      <c r="B418" s="596" t="s">
        <v>498</v>
      </c>
      <c r="C418" s="595">
        <v>30891</v>
      </c>
    </row>
    <row r="419" ht="15.1" customHeight="1" spans="1:3">
      <c r="A419" s="593">
        <v>2140106</v>
      </c>
      <c r="B419" s="596" t="s">
        <v>499</v>
      </c>
      <c r="C419" s="595">
        <v>3969</v>
      </c>
    </row>
    <row r="420" ht="15.1" customHeight="1" spans="1:3">
      <c r="A420" s="593">
        <v>2140112</v>
      </c>
      <c r="B420" s="596" t="s">
        <v>500</v>
      </c>
      <c r="C420" s="595">
        <v>1692</v>
      </c>
    </row>
    <row r="421" ht="15.1" customHeight="1" spans="1:3">
      <c r="A421" s="593">
        <v>2140123</v>
      </c>
      <c r="B421" s="596" t="s">
        <v>501</v>
      </c>
      <c r="C421" s="595">
        <v>93</v>
      </c>
    </row>
    <row r="422" ht="15.1" customHeight="1" spans="1:3">
      <c r="A422" s="597">
        <v>2140128</v>
      </c>
      <c r="B422" s="598" t="s">
        <v>502</v>
      </c>
      <c r="C422" s="599">
        <v>5</v>
      </c>
    </row>
    <row r="423" ht="15.1" customHeight="1" spans="1:3">
      <c r="A423" s="600">
        <v>2140131</v>
      </c>
      <c r="B423" s="603" t="s">
        <v>503</v>
      </c>
      <c r="C423" s="602">
        <v>23</v>
      </c>
    </row>
    <row r="424" ht="15.1" customHeight="1" spans="1:3">
      <c r="A424" s="593">
        <v>2140136</v>
      </c>
      <c r="B424" s="596" t="s">
        <v>504</v>
      </c>
      <c r="C424" s="595">
        <v>810</v>
      </c>
    </row>
    <row r="425" ht="15.1" customHeight="1" spans="1:3">
      <c r="A425" s="593">
        <v>2140199</v>
      </c>
      <c r="B425" s="596" t="s">
        <v>505</v>
      </c>
      <c r="C425" s="595">
        <v>917</v>
      </c>
    </row>
    <row r="426" ht="15.1" customHeight="1" spans="1:3">
      <c r="A426" s="593">
        <v>21499</v>
      </c>
      <c r="B426" s="594" t="s">
        <v>506</v>
      </c>
      <c r="C426" s="595">
        <v>2518</v>
      </c>
    </row>
    <row r="427" ht="15.1" customHeight="1" spans="1:3">
      <c r="A427" s="593">
        <v>2149901</v>
      </c>
      <c r="B427" s="596" t="s">
        <v>507</v>
      </c>
      <c r="C427" s="595">
        <v>1485</v>
      </c>
    </row>
    <row r="428" ht="15.1" customHeight="1" spans="1:3">
      <c r="A428" s="593">
        <v>2149999</v>
      </c>
      <c r="B428" s="596" t="s">
        <v>508</v>
      </c>
      <c r="C428" s="595">
        <v>1033</v>
      </c>
    </row>
    <row r="429" ht="15.1" customHeight="1" spans="1:3">
      <c r="A429" s="593">
        <v>215</v>
      </c>
      <c r="B429" s="594" t="s">
        <v>509</v>
      </c>
      <c r="C429" s="595">
        <v>14844</v>
      </c>
    </row>
    <row r="430" ht="15.1" customHeight="1" spans="1:3">
      <c r="A430" s="593">
        <v>21505</v>
      </c>
      <c r="B430" s="594" t="s">
        <v>510</v>
      </c>
      <c r="C430" s="595">
        <v>1783</v>
      </c>
    </row>
    <row r="431" ht="15.1" customHeight="1" spans="1:3">
      <c r="A431" s="593">
        <v>2150501</v>
      </c>
      <c r="B431" s="596" t="s">
        <v>131</v>
      </c>
      <c r="C431" s="595">
        <v>339</v>
      </c>
    </row>
    <row r="432" ht="15.1" customHeight="1" spans="1:3">
      <c r="A432" s="593">
        <v>2150502</v>
      </c>
      <c r="B432" s="596" t="s">
        <v>141</v>
      </c>
      <c r="C432" s="595">
        <v>20</v>
      </c>
    </row>
    <row r="433" ht="15.1" customHeight="1" spans="1:3">
      <c r="A433" s="593">
        <v>2150517</v>
      </c>
      <c r="B433" s="596" t="s">
        <v>511</v>
      </c>
      <c r="C433" s="595">
        <v>1173</v>
      </c>
    </row>
    <row r="434" ht="15.1" customHeight="1" spans="1:3">
      <c r="A434" s="593">
        <v>2150550</v>
      </c>
      <c r="B434" s="596" t="s">
        <v>135</v>
      </c>
      <c r="C434" s="595">
        <v>242</v>
      </c>
    </row>
    <row r="435" ht="15.1" customHeight="1" spans="1:3">
      <c r="A435" s="593">
        <v>2150599</v>
      </c>
      <c r="B435" s="596" t="s">
        <v>512</v>
      </c>
      <c r="C435" s="595">
        <v>9</v>
      </c>
    </row>
    <row r="436" ht="15.1" customHeight="1" spans="1:3">
      <c r="A436" s="593">
        <v>21507</v>
      </c>
      <c r="B436" s="594" t="s">
        <v>513</v>
      </c>
      <c r="C436" s="595">
        <v>324</v>
      </c>
    </row>
    <row r="437" ht="15.1" customHeight="1" spans="1:3">
      <c r="A437" s="593">
        <v>2150701</v>
      </c>
      <c r="B437" s="596" t="s">
        <v>131</v>
      </c>
      <c r="C437" s="595">
        <v>301</v>
      </c>
    </row>
    <row r="438" ht="15.1" customHeight="1" spans="1:3">
      <c r="A438" s="593">
        <v>2150799</v>
      </c>
      <c r="B438" s="596" t="s">
        <v>514</v>
      </c>
      <c r="C438" s="595">
        <v>23</v>
      </c>
    </row>
    <row r="439" ht="15.1" customHeight="1" spans="1:3">
      <c r="A439" s="593">
        <v>21508</v>
      </c>
      <c r="B439" s="594" t="s">
        <v>515</v>
      </c>
      <c r="C439" s="595">
        <v>12737</v>
      </c>
    </row>
    <row r="440" ht="15.1" customHeight="1" spans="1:3">
      <c r="A440" s="593">
        <v>2150805</v>
      </c>
      <c r="B440" s="596" t="s">
        <v>516</v>
      </c>
      <c r="C440" s="595">
        <v>605</v>
      </c>
    </row>
    <row r="441" ht="15.1" customHeight="1" spans="1:3">
      <c r="A441" s="593">
        <v>2150899</v>
      </c>
      <c r="B441" s="596" t="s">
        <v>517</v>
      </c>
      <c r="C441" s="595">
        <v>12132</v>
      </c>
    </row>
    <row r="442" ht="15.1" customHeight="1" spans="1:3">
      <c r="A442" s="593">
        <v>216</v>
      </c>
      <c r="B442" s="594" t="s">
        <v>72</v>
      </c>
      <c r="C442" s="595">
        <v>1936</v>
      </c>
    </row>
    <row r="443" ht="15.1" customHeight="1" spans="1:3">
      <c r="A443" s="593">
        <v>21602</v>
      </c>
      <c r="B443" s="594" t="s">
        <v>518</v>
      </c>
      <c r="C443" s="595">
        <v>1898</v>
      </c>
    </row>
    <row r="444" ht="15.1" customHeight="1" spans="1:3">
      <c r="A444" s="593">
        <v>2160201</v>
      </c>
      <c r="B444" s="596" t="s">
        <v>131</v>
      </c>
      <c r="C444" s="595">
        <v>312</v>
      </c>
    </row>
    <row r="445" ht="15.1" customHeight="1" spans="1:3">
      <c r="A445" s="593">
        <v>2160299</v>
      </c>
      <c r="B445" s="596" t="s">
        <v>519</v>
      </c>
      <c r="C445" s="595">
        <v>1586</v>
      </c>
    </row>
    <row r="446" ht="15.1" customHeight="1" spans="1:3">
      <c r="A446" s="593">
        <v>21606</v>
      </c>
      <c r="B446" s="594" t="s">
        <v>520</v>
      </c>
      <c r="C446" s="595">
        <v>38</v>
      </c>
    </row>
    <row r="447" ht="15.1" customHeight="1" spans="1:3">
      <c r="A447" s="593">
        <v>2160699</v>
      </c>
      <c r="B447" s="596" t="s">
        <v>521</v>
      </c>
      <c r="C447" s="595">
        <v>38</v>
      </c>
    </row>
    <row r="448" ht="15.1" customHeight="1" spans="1:3">
      <c r="A448" s="605" t="s">
        <v>522</v>
      </c>
      <c r="B448" s="606" t="s">
        <v>73</v>
      </c>
      <c r="C448" s="595">
        <v>460</v>
      </c>
    </row>
    <row r="449" ht="15.1" customHeight="1" spans="1:3">
      <c r="A449" s="605" t="s">
        <v>523</v>
      </c>
      <c r="B449" s="606" t="s">
        <v>524</v>
      </c>
      <c r="C449" s="595">
        <v>50</v>
      </c>
    </row>
    <row r="450" ht="15.1" customHeight="1" spans="1:3">
      <c r="A450" s="605" t="s">
        <v>525</v>
      </c>
      <c r="B450" s="609" t="s">
        <v>526</v>
      </c>
      <c r="C450" s="595">
        <v>50</v>
      </c>
    </row>
    <row r="451" ht="15.1" customHeight="1" spans="1:3">
      <c r="A451" s="605" t="s">
        <v>527</v>
      </c>
      <c r="B451" s="606" t="s">
        <v>528</v>
      </c>
      <c r="C451" s="595">
        <v>410</v>
      </c>
    </row>
    <row r="452" ht="15.1" customHeight="1" spans="1:3">
      <c r="A452" s="605" t="s">
        <v>529</v>
      </c>
      <c r="B452" s="609" t="s">
        <v>530</v>
      </c>
      <c r="C452" s="595">
        <v>410</v>
      </c>
    </row>
    <row r="453" ht="15.1" customHeight="1" spans="1:3">
      <c r="A453" s="607">
        <v>220</v>
      </c>
      <c r="B453" s="613" t="s">
        <v>75</v>
      </c>
      <c r="C453" s="595">
        <v>11628</v>
      </c>
    </row>
    <row r="454" ht="15.1" customHeight="1" spans="1:3">
      <c r="A454" s="593">
        <v>22001</v>
      </c>
      <c r="B454" s="594" t="s">
        <v>531</v>
      </c>
      <c r="C454" s="595">
        <v>11281</v>
      </c>
    </row>
    <row r="455" ht="15.1" customHeight="1" spans="1:3">
      <c r="A455" s="593">
        <v>2200101</v>
      </c>
      <c r="B455" s="596" t="s">
        <v>131</v>
      </c>
      <c r="C455" s="595">
        <v>640</v>
      </c>
    </row>
    <row r="456" ht="15.1" customHeight="1" spans="1:3">
      <c r="A456" s="593">
        <v>2200106</v>
      </c>
      <c r="B456" s="596" t="s">
        <v>532</v>
      </c>
      <c r="C456" s="595">
        <v>6637</v>
      </c>
    </row>
    <row r="457" ht="15.1" customHeight="1" spans="1:3">
      <c r="A457" s="593">
        <v>2200150</v>
      </c>
      <c r="B457" s="596" t="s">
        <v>135</v>
      </c>
      <c r="C457" s="595">
        <v>2341</v>
      </c>
    </row>
    <row r="458" ht="15.1" customHeight="1" spans="1:3">
      <c r="A458" s="593">
        <v>2200199</v>
      </c>
      <c r="B458" s="596" t="s">
        <v>533</v>
      </c>
      <c r="C458" s="595">
        <v>1663</v>
      </c>
    </row>
    <row r="459" ht="15.1" customHeight="1" spans="1:3">
      <c r="A459" s="593">
        <v>22005</v>
      </c>
      <c r="B459" s="594" t="s">
        <v>534</v>
      </c>
      <c r="C459" s="595">
        <v>347</v>
      </c>
    </row>
    <row r="460" ht="15.1" customHeight="1" spans="1:3">
      <c r="A460" s="593">
        <v>2200504</v>
      </c>
      <c r="B460" s="596" t="s">
        <v>535</v>
      </c>
      <c r="C460" s="595">
        <v>70</v>
      </c>
    </row>
    <row r="461" ht="15.1" customHeight="1" spans="1:3">
      <c r="A461" s="593" t="s">
        <v>536</v>
      </c>
      <c r="B461" s="596" t="s">
        <v>537</v>
      </c>
      <c r="C461" s="595">
        <v>277</v>
      </c>
    </row>
    <row r="462" ht="15.1" customHeight="1" spans="1:3">
      <c r="A462" s="593">
        <v>221</v>
      </c>
      <c r="B462" s="594" t="s">
        <v>77</v>
      </c>
      <c r="C462" s="595">
        <v>68294</v>
      </c>
    </row>
    <row r="463" ht="15.1" customHeight="1" spans="1:3">
      <c r="A463" s="593">
        <v>22101</v>
      </c>
      <c r="B463" s="594" t="s">
        <v>538</v>
      </c>
      <c r="C463" s="595">
        <v>49327</v>
      </c>
    </row>
    <row r="464" ht="15.1" customHeight="1" spans="1:3">
      <c r="A464" s="597">
        <v>2210101</v>
      </c>
      <c r="B464" s="598" t="s">
        <v>539</v>
      </c>
      <c r="C464" s="599">
        <v>130</v>
      </c>
    </row>
    <row r="465" ht="15.1" customHeight="1" spans="1:3">
      <c r="A465" s="600">
        <v>2210103</v>
      </c>
      <c r="B465" s="603" t="s">
        <v>540</v>
      </c>
      <c r="C465" s="602">
        <v>7802</v>
      </c>
    </row>
    <row r="466" ht="15.1" customHeight="1" spans="1:3">
      <c r="A466" s="593">
        <v>2210105</v>
      </c>
      <c r="B466" s="596" t="s">
        <v>541</v>
      </c>
      <c r="C466" s="595">
        <v>283</v>
      </c>
    </row>
    <row r="467" ht="15.1" customHeight="1" spans="1:3">
      <c r="A467" s="593">
        <v>2210106</v>
      </c>
      <c r="B467" s="596" t="s">
        <v>542</v>
      </c>
      <c r="C467" s="595">
        <v>43</v>
      </c>
    </row>
    <row r="468" ht="15.1" customHeight="1" spans="1:3">
      <c r="A468" s="593">
        <v>2210107</v>
      </c>
      <c r="B468" s="596" t="s">
        <v>543</v>
      </c>
      <c r="C468" s="595">
        <v>12</v>
      </c>
    </row>
    <row r="469" ht="15.1" customHeight="1" spans="1:3">
      <c r="A469" s="593">
        <v>2210108</v>
      </c>
      <c r="B469" s="596" t="s">
        <v>544</v>
      </c>
      <c r="C469" s="595">
        <v>33495</v>
      </c>
    </row>
    <row r="470" ht="15.1" customHeight="1" spans="1:3">
      <c r="A470" s="593">
        <v>2210110</v>
      </c>
      <c r="B470" s="596" t="s">
        <v>545</v>
      </c>
      <c r="C470" s="595">
        <v>3595</v>
      </c>
    </row>
    <row r="471" ht="15.1" customHeight="1" spans="1:3">
      <c r="A471" s="593">
        <v>2210199</v>
      </c>
      <c r="B471" s="596" t="s">
        <v>546</v>
      </c>
      <c r="C471" s="595">
        <v>3967</v>
      </c>
    </row>
    <row r="472" ht="15.1" customHeight="1" spans="1:3">
      <c r="A472" s="593">
        <v>22102</v>
      </c>
      <c r="B472" s="594" t="s">
        <v>547</v>
      </c>
      <c r="C472" s="595">
        <v>18967</v>
      </c>
    </row>
    <row r="473" ht="15.1" customHeight="1" spans="1:3">
      <c r="A473" s="593">
        <v>2210201</v>
      </c>
      <c r="B473" s="596" t="s">
        <v>548</v>
      </c>
      <c r="C473" s="595">
        <v>18967</v>
      </c>
    </row>
    <row r="474" ht="15.1" customHeight="1" spans="1:3">
      <c r="A474" s="593">
        <v>222</v>
      </c>
      <c r="B474" s="594" t="s">
        <v>79</v>
      </c>
      <c r="C474" s="595">
        <v>68</v>
      </c>
    </row>
    <row r="475" ht="15.1" customHeight="1" spans="1:3">
      <c r="A475" s="593">
        <v>22204</v>
      </c>
      <c r="B475" s="594" t="s">
        <v>549</v>
      </c>
      <c r="C475" s="595">
        <v>68</v>
      </c>
    </row>
    <row r="476" ht="15.1" customHeight="1" spans="1:3">
      <c r="A476" s="593">
        <v>2220499</v>
      </c>
      <c r="B476" s="596" t="s">
        <v>550</v>
      </c>
      <c r="C476" s="595">
        <v>68</v>
      </c>
    </row>
    <row r="477" ht="15.1" customHeight="1" spans="1:3">
      <c r="A477" s="593">
        <v>224</v>
      </c>
      <c r="B477" s="594" t="s">
        <v>81</v>
      </c>
      <c r="C477" s="595">
        <v>23979</v>
      </c>
    </row>
    <row r="478" ht="15.1" customHeight="1" spans="1:3">
      <c r="A478" s="593">
        <v>22401</v>
      </c>
      <c r="B478" s="594" t="s">
        <v>551</v>
      </c>
      <c r="C478" s="595">
        <v>2514</v>
      </c>
    </row>
    <row r="479" ht="15.1" customHeight="1" spans="1:3">
      <c r="A479" s="593">
        <v>2240101</v>
      </c>
      <c r="B479" s="596" t="s">
        <v>131</v>
      </c>
      <c r="C479" s="595">
        <v>707</v>
      </c>
    </row>
    <row r="480" ht="15.1" customHeight="1" spans="1:3">
      <c r="A480" s="593">
        <v>2240108</v>
      </c>
      <c r="B480" s="596" t="s">
        <v>552</v>
      </c>
      <c r="C480" s="595">
        <v>272</v>
      </c>
    </row>
    <row r="481" ht="15.1" customHeight="1" spans="1:3">
      <c r="A481" s="593">
        <v>2240150</v>
      </c>
      <c r="B481" s="596" t="s">
        <v>135</v>
      </c>
      <c r="C481" s="595">
        <v>394</v>
      </c>
    </row>
    <row r="482" ht="15.1" customHeight="1" spans="1:3">
      <c r="A482" s="593">
        <v>2240199</v>
      </c>
      <c r="B482" s="596" t="s">
        <v>553</v>
      </c>
      <c r="C482" s="595">
        <v>1141</v>
      </c>
    </row>
    <row r="483" ht="15.1" customHeight="1" spans="1:3">
      <c r="A483" s="593">
        <v>22402</v>
      </c>
      <c r="B483" s="594" t="s">
        <v>554</v>
      </c>
      <c r="C483" s="595">
        <v>953</v>
      </c>
    </row>
    <row r="484" ht="15.1" customHeight="1" spans="1:3">
      <c r="A484" s="593">
        <v>2240202</v>
      </c>
      <c r="B484" s="596" t="s">
        <v>141</v>
      </c>
      <c r="C484" s="595">
        <v>17</v>
      </c>
    </row>
    <row r="485" ht="15.1" customHeight="1" spans="1:3">
      <c r="A485" s="593">
        <v>2240204</v>
      </c>
      <c r="B485" s="596" t="s">
        <v>555</v>
      </c>
      <c r="C485" s="595">
        <v>805</v>
      </c>
    </row>
    <row r="486" ht="15.1" customHeight="1" spans="1:3">
      <c r="A486" s="593">
        <v>2240299</v>
      </c>
      <c r="B486" s="596" t="s">
        <v>556</v>
      </c>
      <c r="C486" s="595">
        <v>131</v>
      </c>
    </row>
    <row r="487" ht="15.1" customHeight="1" spans="1:3">
      <c r="A487" s="593">
        <v>22406</v>
      </c>
      <c r="B487" s="594" t="s">
        <v>557</v>
      </c>
      <c r="C487" s="595">
        <v>16617</v>
      </c>
    </row>
    <row r="488" ht="15.1" customHeight="1" spans="1:3">
      <c r="A488" s="593">
        <v>2240601</v>
      </c>
      <c r="B488" s="596" t="s">
        <v>558</v>
      </c>
      <c r="C488" s="595">
        <v>16523</v>
      </c>
    </row>
    <row r="489" ht="15.1" customHeight="1" spans="1:3">
      <c r="A489" s="593" t="s">
        <v>559</v>
      </c>
      <c r="B489" s="596" t="s">
        <v>560</v>
      </c>
      <c r="C489" s="595">
        <v>63</v>
      </c>
    </row>
    <row r="490" ht="15.1" customHeight="1" spans="1:3">
      <c r="A490" s="593" t="s">
        <v>561</v>
      </c>
      <c r="B490" s="596" t="s">
        <v>562</v>
      </c>
      <c r="C490" s="595">
        <v>31</v>
      </c>
    </row>
    <row r="491" ht="15.1" customHeight="1" spans="1:3">
      <c r="A491" s="593">
        <v>22407</v>
      </c>
      <c r="B491" s="594" t="s">
        <v>563</v>
      </c>
      <c r="C491" s="595">
        <v>3895</v>
      </c>
    </row>
    <row r="492" ht="15.1" customHeight="1" spans="1:3">
      <c r="A492" s="593">
        <v>2240703</v>
      </c>
      <c r="B492" s="596" t="s">
        <v>564</v>
      </c>
      <c r="C492" s="595">
        <v>74</v>
      </c>
    </row>
    <row r="493" ht="15.1" customHeight="1" spans="1:3">
      <c r="A493" s="593">
        <v>2240799</v>
      </c>
      <c r="B493" s="596" t="s">
        <v>562</v>
      </c>
      <c r="C493" s="595">
        <v>3821</v>
      </c>
    </row>
    <row r="494" ht="15.1" customHeight="1" spans="1:3">
      <c r="A494" s="593">
        <v>229</v>
      </c>
      <c r="B494" s="594" t="s">
        <v>83</v>
      </c>
      <c r="C494" s="595">
        <v>6200</v>
      </c>
    </row>
    <row r="495" ht="15.1" customHeight="1" spans="1:3">
      <c r="A495" s="593">
        <v>22999</v>
      </c>
      <c r="B495" s="594" t="s">
        <v>565</v>
      </c>
      <c r="C495" s="595">
        <v>6200</v>
      </c>
    </row>
    <row r="496" ht="15.1" customHeight="1" spans="1:3">
      <c r="A496" s="593">
        <v>2299999</v>
      </c>
      <c r="B496" s="596" t="s">
        <v>566</v>
      </c>
      <c r="C496" s="595">
        <v>6200</v>
      </c>
    </row>
    <row r="497" ht="15.1" customHeight="1" spans="1:3">
      <c r="A497" s="593">
        <v>232</v>
      </c>
      <c r="B497" s="594" t="s">
        <v>85</v>
      </c>
      <c r="C497" s="595">
        <v>13304</v>
      </c>
    </row>
    <row r="498" ht="15.1" customHeight="1" spans="1:3">
      <c r="A498" s="593">
        <v>23203</v>
      </c>
      <c r="B498" s="594" t="s">
        <v>567</v>
      </c>
      <c r="C498" s="595">
        <v>13304</v>
      </c>
    </row>
    <row r="499" ht="15.1" customHeight="1" spans="1:3">
      <c r="A499" s="605" t="s">
        <v>568</v>
      </c>
      <c r="B499" s="609" t="s">
        <v>569</v>
      </c>
      <c r="C499" s="595">
        <v>12897</v>
      </c>
    </row>
    <row r="500" ht="15.1" customHeight="1" spans="1:3">
      <c r="A500" s="607">
        <v>2320303</v>
      </c>
      <c r="B500" s="608" t="s">
        <v>570</v>
      </c>
      <c r="C500" s="595">
        <v>407</v>
      </c>
    </row>
    <row r="501" ht="15.1" customHeight="1" spans="1:3">
      <c r="A501" s="607">
        <v>233</v>
      </c>
      <c r="B501" s="613" t="s">
        <v>87</v>
      </c>
      <c r="C501" s="595">
        <v>3</v>
      </c>
    </row>
    <row r="502" ht="15.1" customHeight="1" spans="1:3">
      <c r="A502" s="607">
        <v>23303</v>
      </c>
      <c r="B502" s="613" t="s">
        <v>571</v>
      </c>
      <c r="C502" s="595">
        <v>3</v>
      </c>
    </row>
    <row r="503" ht="15.1" customHeight="1" spans="1:3">
      <c r="A503" s="614" t="s">
        <v>572</v>
      </c>
      <c r="B503" s="615" t="s">
        <v>573</v>
      </c>
      <c r="C503" s="599">
        <v>3</v>
      </c>
    </row>
  </sheetData>
  <mergeCells count="1">
    <mergeCell ref="A2:C2"/>
  </mergeCells>
  <printOptions horizontalCentered="1"/>
  <pageMargins left="0.708333333333333" right="0.708333333333333" top="0.747916666666667" bottom="0.708333333333333" header="0.314583333333333" footer="0.511805555555556"/>
  <pageSetup paperSize="9" orientation="portrait" horizontalDpi="600"/>
  <headerFooter>
    <oddFooter>&amp;C—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3"/>
  <sheetViews>
    <sheetView workbookViewId="0">
      <selection activeCell="M14" sqref="M14"/>
    </sheetView>
  </sheetViews>
  <sheetFormatPr defaultColWidth="9" defaultRowHeight="12" outlineLevelCol="3"/>
  <cols>
    <col min="1" max="1" width="43.212962962963" style="268" customWidth="1"/>
    <col min="2" max="2" width="11.1296296296296" style="559" customWidth="1"/>
    <col min="3" max="3" width="23.1111111111111" style="270" customWidth="1"/>
    <col min="4" max="4" width="11.5833333333333" style="271" customWidth="1"/>
    <col min="5" max="16384" width="9" style="270"/>
  </cols>
  <sheetData>
    <row r="1" s="264" customFormat="1" ht="16" customHeight="1" spans="1:4">
      <c r="A1" s="244" t="s">
        <v>574</v>
      </c>
      <c r="B1" s="244"/>
      <c r="C1" s="244"/>
      <c r="D1" s="244"/>
    </row>
    <row r="2" s="265" customFormat="1" ht="30" customHeight="1" spans="1:4">
      <c r="A2" s="245" t="s">
        <v>575</v>
      </c>
      <c r="B2" s="245"/>
      <c r="C2" s="245"/>
      <c r="D2" s="245"/>
    </row>
    <row r="3" s="266" customFormat="1" ht="20" customHeight="1" spans="1:4">
      <c r="A3" s="272"/>
      <c r="B3" s="247"/>
      <c r="D3" s="247" t="s">
        <v>35</v>
      </c>
    </row>
    <row r="4" s="267" customFormat="1" ht="23.6" customHeight="1" spans="1:4">
      <c r="A4" s="274" t="s">
        <v>576</v>
      </c>
      <c r="B4" s="276" t="s">
        <v>577</v>
      </c>
      <c r="C4" s="276" t="s">
        <v>578</v>
      </c>
      <c r="D4" s="277" t="s">
        <v>577</v>
      </c>
    </row>
    <row r="5" ht="23.6" customHeight="1" spans="1:4">
      <c r="A5" s="560" t="s">
        <v>579</v>
      </c>
      <c r="B5" s="279">
        <f>B6+B32</f>
        <v>860237</v>
      </c>
      <c r="C5" s="561" t="s">
        <v>580</v>
      </c>
      <c r="D5" s="281">
        <v>169599</v>
      </c>
    </row>
    <row r="6" ht="23.6" customHeight="1" spans="1:4">
      <c r="A6" s="562" t="s">
        <v>581</v>
      </c>
      <c r="B6" s="279">
        <f>SUM(B7:B31)</f>
        <v>682462</v>
      </c>
      <c r="C6" s="563" t="s">
        <v>582</v>
      </c>
      <c r="D6" s="281">
        <v>71730</v>
      </c>
    </row>
    <row r="7" ht="23.6" customHeight="1" spans="1:4">
      <c r="A7" s="564" t="s">
        <v>583</v>
      </c>
      <c r="B7" s="284">
        <v>1028</v>
      </c>
      <c r="C7" s="563" t="s">
        <v>584</v>
      </c>
      <c r="D7" s="286">
        <v>60973</v>
      </c>
    </row>
    <row r="8" ht="23.6" customHeight="1" spans="1:4">
      <c r="A8" s="564" t="s">
        <v>585</v>
      </c>
      <c r="B8" s="284">
        <v>2490</v>
      </c>
      <c r="C8" s="563" t="s">
        <v>586</v>
      </c>
      <c r="D8" s="286">
        <v>10757</v>
      </c>
    </row>
    <row r="9" ht="23.6" customHeight="1" spans="1:4">
      <c r="A9" s="564" t="s">
        <v>587</v>
      </c>
      <c r="B9" s="284">
        <v>482</v>
      </c>
      <c r="C9" s="563" t="s">
        <v>588</v>
      </c>
      <c r="D9" s="287"/>
    </row>
    <row r="10" ht="23.6" customHeight="1" spans="1:4">
      <c r="A10" s="564" t="s">
        <v>589</v>
      </c>
      <c r="B10" s="284">
        <v>2436</v>
      </c>
      <c r="C10" s="563" t="s">
        <v>590</v>
      </c>
      <c r="D10" s="287"/>
    </row>
    <row r="11" ht="23.6" customHeight="1" spans="1:4">
      <c r="A11" s="565" t="s">
        <v>591</v>
      </c>
      <c r="B11" s="284">
        <v>109538</v>
      </c>
      <c r="C11" s="566"/>
      <c r="D11" s="287"/>
    </row>
    <row r="12" ht="23.6" customHeight="1" spans="1:4">
      <c r="A12" s="567" t="s">
        <v>592</v>
      </c>
      <c r="B12" s="284">
        <v>59777</v>
      </c>
      <c r="C12" s="566"/>
      <c r="D12" s="287"/>
    </row>
    <row r="13" ht="23.6" customHeight="1" spans="1:4">
      <c r="A13" s="567" t="s">
        <v>593</v>
      </c>
      <c r="B13" s="284">
        <v>8717</v>
      </c>
      <c r="C13" s="566"/>
      <c r="D13" s="287"/>
    </row>
    <row r="14" ht="23.6" customHeight="1" spans="1:4">
      <c r="A14" s="567" t="s">
        <v>594</v>
      </c>
      <c r="B14" s="284">
        <v>22659</v>
      </c>
      <c r="C14" s="566"/>
      <c r="D14" s="287"/>
    </row>
    <row r="15" ht="23.6" customHeight="1" spans="1:4">
      <c r="A15" s="567" t="s">
        <v>595</v>
      </c>
      <c r="B15" s="284">
        <v>28188</v>
      </c>
      <c r="C15" s="566"/>
      <c r="D15" s="287"/>
    </row>
    <row r="16" ht="23.6" customHeight="1" spans="1:4">
      <c r="A16" s="567" t="s">
        <v>596</v>
      </c>
      <c r="B16" s="284">
        <v>24722</v>
      </c>
      <c r="C16" s="566"/>
      <c r="D16" s="287"/>
    </row>
    <row r="17" ht="23.6" customHeight="1" spans="1:4">
      <c r="A17" s="567" t="s">
        <v>597</v>
      </c>
      <c r="B17" s="396">
        <v>4329</v>
      </c>
      <c r="C17" s="568"/>
      <c r="D17" s="290"/>
    </row>
    <row r="18" ht="23.6" customHeight="1" spans="1:4">
      <c r="A18" s="567" t="s">
        <v>598</v>
      </c>
      <c r="B18" s="396">
        <v>42820</v>
      </c>
      <c r="C18" s="568"/>
      <c r="D18" s="290"/>
    </row>
    <row r="19" ht="23.6" customHeight="1" spans="1:4">
      <c r="A19" s="567" t="s">
        <v>599</v>
      </c>
      <c r="B19" s="396">
        <v>196</v>
      </c>
      <c r="C19" s="568"/>
      <c r="D19" s="290"/>
    </row>
    <row r="20" ht="23.6" customHeight="1" spans="1:4">
      <c r="A20" s="567" t="s">
        <v>600</v>
      </c>
      <c r="B20" s="284">
        <v>1445</v>
      </c>
      <c r="C20" s="566"/>
      <c r="D20" s="287"/>
    </row>
    <row r="21" ht="23.6" customHeight="1" spans="1:4">
      <c r="A21" s="567" t="s">
        <v>601</v>
      </c>
      <c r="B21" s="396">
        <v>57781</v>
      </c>
      <c r="C21" s="568"/>
      <c r="D21" s="290"/>
    </row>
    <row r="22" ht="23.6" customHeight="1" spans="1:4">
      <c r="A22" s="567" t="s">
        <v>602</v>
      </c>
      <c r="B22" s="396">
        <v>22370</v>
      </c>
      <c r="C22" s="568"/>
      <c r="D22" s="290"/>
    </row>
    <row r="23" ht="23.6" customHeight="1" spans="1:4">
      <c r="A23" s="567" t="s">
        <v>603</v>
      </c>
      <c r="B23" s="396">
        <v>899</v>
      </c>
      <c r="C23" s="568"/>
      <c r="D23" s="290"/>
    </row>
    <row r="24" ht="23.6" customHeight="1" spans="1:4">
      <c r="A24" s="567" t="s">
        <v>604</v>
      </c>
      <c r="B24" s="396">
        <v>227382</v>
      </c>
      <c r="C24" s="568"/>
      <c r="D24" s="290"/>
    </row>
    <row r="25" ht="23.6" customHeight="1" spans="1:4">
      <c r="A25" s="567" t="s">
        <v>605</v>
      </c>
      <c r="B25" s="396">
        <v>30529</v>
      </c>
      <c r="C25" s="568"/>
      <c r="D25" s="290"/>
    </row>
    <row r="26" ht="23.6" customHeight="1" spans="1:4">
      <c r="A26" s="567" t="s">
        <v>606</v>
      </c>
      <c r="B26" s="396">
        <v>10861</v>
      </c>
      <c r="C26" s="568"/>
      <c r="D26" s="290"/>
    </row>
    <row r="27" ht="23.6" customHeight="1" spans="1:4">
      <c r="A27" s="567" t="s">
        <v>607</v>
      </c>
      <c r="B27" s="396">
        <v>607</v>
      </c>
      <c r="C27" s="568"/>
      <c r="D27" s="290"/>
    </row>
    <row r="28" ht="23.6" customHeight="1" spans="1:4">
      <c r="A28" s="567" t="s">
        <v>608</v>
      </c>
      <c r="B28" s="284"/>
      <c r="C28" s="568"/>
      <c r="D28" s="290"/>
    </row>
    <row r="29" ht="23.6" customHeight="1" spans="1:4">
      <c r="A29" s="567" t="s">
        <v>609</v>
      </c>
      <c r="B29" s="284"/>
      <c r="C29" s="568"/>
      <c r="D29" s="290"/>
    </row>
    <row r="30" ht="23.6" customHeight="1" spans="1:4">
      <c r="A30" s="567" t="s">
        <v>610</v>
      </c>
      <c r="B30" s="284">
        <f>1+913</f>
        <v>914</v>
      </c>
      <c r="C30" s="568"/>
      <c r="D30" s="290"/>
    </row>
    <row r="31" ht="23.6" customHeight="1" spans="1:4">
      <c r="A31" s="569" t="s">
        <v>611</v>
      </c>
      <c r="B31" s="292">
        <v>22292</v>
      </c>
      <c r="C31" s="570"/>
      <c r="D31" s="294"/>
    </row>
    <row r="32" ht="23.6" customHeight="1" spans="1:4">
      <c r="A32" s="571" t="s">
        <v>612</v>
      </c>
      <c r="B32" s="572">
        <f>SUM(B33:B51)</f>
        <v>177775</v>
      </c>
      <c r="C32" s="573" t="s">
        <v>613</v>
      </c>
      <c r="D32" s="574">
        <v>97869</v>
      </c>
    </row>
    <row r="33" ht="23.6" customHeight="1" spans="1:4">
      <c r="A33" s="575" t="s">
        <v>614</v>
      </c>
      <c r="B33" s="396">
        <v>40</v>
      </c>
      <c r="C33" s="563" t="s">
        <v>615</v>
      </c>
      <c r="D33" s="286">
        <v>818</v>
      </c>
    </row>
    <row r="34" ht="23.6" customHeight="1" spans="1:4">
      <c r="A34" s="575" t="s">
        <v>616</v>
      </c>
      <c r="B34" s="284"/>
      <c r="C34" s="563" t="s">
        <v>617</v>
      </c>
      <c r="D34" s="286">
        <v>382</v>
      </c>
    </row>
    <row r="35" ht="23.6" customHeight="1" spans="1:4">
      <c r="A35" s="575" t="s">
        <v>618</v>
      </c>
      <c r="B35" s="284"/>
      <c r="C35" s="563" t="s">
        <v>619</v>
      </c>
      <c r="D35" s="286"/>
    </row>
    <row r="36" ht="23.6" customHeight="1" spans="1:4">
      <c r="A36" s="575" t="s">
        <v>620</v>
      </c>
      <c r="B36" s="103"/>
      <c r="C36" s="563" t="s">
        <v>621</v>
      </c>
      <c r="D36" s="286">
        <v>26</v>
      </c>
    </row>
    <row r="37" ht="23.6" customHeight="1" spans="1:4">
      <c r="A37" s="575" t="s">
        <v>622</v>
      </c>
      <c r="B37" s="284"/>
      <c r="C37" s="563" t="s">
        <v>623</v>
      </c>
      <c r="D37" s="286">
        <v>178</v>
      </c>
    </row>
    <row r="38" ht="23.6" customHeight="1" spans="1:4">
      <c r="A38" s="575" t="s">
        <v>624</v>
      </c>
      <c r="B38" s="396">
        <v>758</v>
      </c>
      <c r="C38" s="563" t="s">
        <v>625</v>
      </c>
      <c r="D38" s="286">
        <v>48153</v>
      </c>
    </row>
    <row r="39" ht="23.6" customHeight="1" spans="1:4">
      <c r="A39" s="575" t="s">
        <v>626</v>
      </c>
      <c r="B39" s="396">
        <v>380</v>
      </c>
      <c r="C39" s="563" t="s">
        <v>627</v>
      </c>
      <c r="D39" s="286">
        <v>161</v>
      </c>
    </row>
    <row r="40" ht="23.6" customHeight="1" spans="1:4">
      <c r="A40" s="575" t="s">
        <v>628</v>
      </c>
      <c r="B40" s="396">
        <v>14618</v>
      </c>
      <c r="C40" s="563" t="s">
        <v>629</v>
      </c>
      <c r="D40" s="286">
        <v>3325</v>
      </c>
    </row>
    <row r="41" ht="23.6" customHeight="1" spans="1:4">
      <c r="A41" s="575" t="s">
        <v>630</v>
      </c>
      <c r="B41" s="396">
        <v>49662</v>
      </c>
      <c r="C41" s="563" t="s">
        <v>631</v>
      </c>
      <c r="D41" s="286">
        <v>752</v>
      </c>
    </row>
    <row r="42" ht="23.6" customHeight="1" spans="1:4">
      <c r="A42" s="575" t="s">
        <v>632</v>
      </c>
      <c r="B42" s="396">
        <v>22174</v>
      </c>
      <c r="C42" s="563" t="s">
        <v>633</v>
      </c>
      <c r="D42" s="286">
        <v>31884</v>
      </c>
    </row>
    <row r="43" ht="23.6" customHeight="1" spans="1:4">
      <c r="A43" s="575" t="s">
        <v>634</v>
      </c>
      <c r="B43" s="396">
        <v>16688</v>
      </c>
      <c r="C43" s="563" t="s">
        <v>635</v>
      </c>
      <c r="D43" s="286">
        <v>6483</v>
      </c>
    </row>
    <row r="44" ht="23.6" customHeight="1" spans="1:4">
      <c r="A44" s="575" t="s">
        <v>636</v>
      </c>
      <c r="B44" s="284"/>
      <c r="C44" s="563" t="s">
        <v>637</v>
      </c>
      <c r="D44" s="286">
        <v>1000</v>
      </c>
    </row>
    <row r="45" ht="23.6" customHeight="1" spans="1:4">
      <c r="A45" s="575" t="s">
        <v>638</v>
      </c>
      <c r="B45" s="396">
        <v>1235</v>
      </c>
      <c r="C45" s="563" t="s">
        <v>639</v>
      </c>
      <c r="D45" s="286"/>
    </row>
    <row r="46" ht="23.6" customHeight="1" spans="1:4">
      <c r="A46" s="575" t="s">
        <v>640</v>
      </c>
      <c r="B46" s="396">
        <v>410</v>
      </c>
      <c r="C46" s="563" t="s">
        <v>641</v>
      </c>
      <c r="D46" s="286"/>
    </row>
    <row r="47" ht="23.6" customHeight="1" spans="1:4">
      <c r="A47" s="575" t="s">
        <v>642</v>
      </c>
      <c r="B47" s="396">
        <v>7410</v>
      </c>
      <c r="C47" s="576" t="s">
        <v>643</v>
      </c>
      <c r="D47" s="286">
        <v>967</v>
      </c>
    </row>
    <row r="48" ht="23.6" customHeight="1" spans="1:4">
      <c r="A48" s="575" t="s">
        <v>644</v>
      </c>
      <c r="B48" s="396">
        <v>29266</v>
      </c>
      <c r="C48" s="563" t="s">
        <v>645</v>
      </c>
      <c r="D48" s="286">
        <v>2408</v>
      </c>
    </row>
    <row r="49" ht="23.6" customHeight="1" spans="1:4">
      <c r="A49" s="575" t="s">
        <v>646</v>
      </c>
      <c r="B49" s="284"/>
      <c r="C49" s="563" t="s">
        <v>647</v>
      </c>
      <c r="D49" s="286"/>
    </row>
    <row r="50" ht="23.6" customHeight="1" spans="1:4">
      <c r="A50" s="575" t="s">
        <v>648</v>
      </c>
      <c r="B50" s="396">
        <v>19026</v>
      </c>
      <c r="C50" s="563" t="s">
        <v>649</v>
      </c>
      <c r="D50" s="286">
        <v>1332</v>
      </c>
    </row>
    <row r="51" ht="23.6" customHeight="1" spans="1:4">
      <c r="A51" s="577" t="s">
        <v>650</v>
      </c>
      <c r="B51" s="578">
        <v>16108</v>
      </c>
      <c r="C51" s="579" t="s">
        <v>651</v>
      </c>
      <c r="D51" s="580"/>
    </row>
    <row r="52" ht="22.9" customHeight="1" spans="1:4">
      <c r="A52" s="302" t="s">
        <v>652</v>
      </c>
      <c r="B52" s="302"/>
      <c r="C52" s="302"/>
      <c r="D52" s="302"/>
    </row>
    <row r="53" spans="3:4">
      <c r="C53" s="581"/>
      <c r="D53" s="582"/>
    </row>
  </sheetData>
  <mergeCells count="3">
    <mergeCell ref="A1:D1"/>
    <mergeCell ref="A2:D2"/>
    <mergeCell ref="A52:D52"/>
  </mergeCells>
  <printOptions horizontalCentered="1"/>
  <pageMargins left="0.708333333333333" right="0.708333333333333" top="0.747916666666667" bottom="0.708333333333333" header="0.314583333333333" footer="0.511805555555556"/>
  <pageSetup paperSize="9" orientation="portrait" horizontalDpi="600"/>
  <headerFooter>
    <oddFooter>&amp;C—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7"/>
  <sheetViews>
    <sheetView workbookViewId="0">
      <selection activeCell="M14" sqref="M14"/>
    </sheetView>
  </sheetViews>
  <sheetFormatPr defaultColWidth="8.87962962962963" defaultRowHeight="12" outlineLevelCol="4"/>
  <cols>
    <col min="1" max="1" width="8.87962962962963" style="243" customWidth="1"/>
    <col min="2" max="2" width="19.8425925925926" style="243" customWidth="1"/>
    <col min="3" max="3" width="19.9444444444444" style="551" customWidth="1"/>
    <col min="4" max="4" width="19.712962962963" style="551" customWidth="1"/>
    <col min="5" max="5" width="20.6851851851852" style="551" customWidth="1"/>
    <col min="6" max="16384" width="8.87962962962963" style="243"/>
  </cols>
  <sheetData>
    <row r="1" s="70" customFormat="1" ht="16" customHeight="1" spans="1:1">
      <c r="A1" s="70" t="s">
        <v>653</v>
      </c>
    </row>
    <row r="2" s="71" customFormat="1" ht="30" customHeight="1" spans="1:5">
      <c r="A2" s="471" t="s">
        <v>654</v>
      </c>
      <c r="B2" s="471"/>
      <c r="C2" s="471"/>
      <c r="D2" s="471"/>
      <c r="E2" s="471"/>
    </row>
    <row r="3" s="240" customFormat="1" ht="20" customHeight="1" spans="3:5">
      <c r="C3" s="552"/>
      <c r="D3" s="552"/>
      <c r="E3" s="84" t="s">
        <v>35</v>
      </c>
    </row>
    <row r="4" s="550" customFormat="1" ht="15" customHeight="1" spans="1:5">
      <c r="A4" s="140" t="s">
        <v>655</v>
      </c>
      <c r="B4" s="142" t="s">
        <v>656</v>
      </c>
      <c r="C4" s="553" t="s">
        <v>657</v>
      </c>
      <c r="D4" s="142" t="s">
        <v>658</v>
      </c>
      <c r="E4" s="544" t="s">
        <v>659</v>
      </c>
    </row>
    <row r="5" ht="15" customHeight="1" spans="1:5">
      <c r="A5" s="481"/>
      <c r="B5" s="554" t="s">
        <v>660</v>
      </c>
      <c r="C5" s="555">
        <f>SUM(C6:C47)</f>
        <v>12813</v>
      </c>
      <c r="D5" s="555">
        <f>SUM(D6:D47)</f>
        <v>10910</v>
      </c>
      <c r="E5" s="556">
        <f>SUM(E6:E47)</f>
        <v>1903</v>
      </c>
    </row>
    <row r="6" ht="15" customHeight="1" spans="1:5">
      <c r="A6" s="481">
        <v>1</v>
      </c>
      <c r="B6" s="482" t="s">
        <v>661</v>
      </c>
      <c r="C6" s="557">
        <f>D6+E6</f>
        <v>1574</v>
      </c>
      <c r="D6" s="484">
        <v>1570</v>
      </c>
      <c r="E6" s="485">
        <v>4</v>
      </c>
    </row>
    <row r="7" ht="15" customHeight="1" spans="1:5">
      <c r="A7" s="481">
        <v>2</v>
      </c>
      <c r="B7" s="482" t="s">
        <v>662</v>
      </c>
      <c r="C7" s="557">
        <f t="shared" ref="C7:C47" si="0">D7+E7</f>
        <v>2184</v>
      </c>
      <c r="D7" s="484">
        <v>2183</v>
      </c>
      <c r="E7" s="485">
        <v>1</v>
      </c>
    </row>
    <row r="8" ht="15" customHeight="1" spans="1:5">
      <c r="A8" s="481">
        <v>3</v>
      </c>
      <c r="B8" s="482" t="s">
        <v>663</v>
      </c>
      <c r="C8" s="557">
        <f t="shared" si="0"/>
        <v>784</v>
      </c>
      <c r="D8" s="484">
        <v>692</v>
      </c>
      <c r="E8" s="485">
        <v>92</v>
      </c>
    </row>
    <row r="9" ht="15" customHeight="1" spans="1:5">
      <c r="A9" s="481">
        <v>4</v>
      </c>
      <c r="B9" s="482" t="s">
        <v>664</v>
      </c>
      <c r="C9" s="557">
        <f t="shared" si="0"/>
        <v>81</v>
      </c>
      <c r="D9" s="484">
        <v>63</v>
      </c>
      <c r="E9" s="485">
        <v>18</v>
      </c>
    </row>
    <row r="10" ht="15" customHeight="1" spans="1:5">
      <c r="A10" s="481">
        <v>5</v>
      </c>
      <c r="B10" s="482" t="s">
        <v>665</v>
      </c>
      <c r="C10" s="557">
        <f t="shared" si="0"/>
        <v>736</v>
      </c>
      <c r="D10" s="484">
        <v>676</v>
      </c>
      <c r="E10" s="485">
        <v>60</v>
      </c>
    </row>
    <row r="11" ht="15" customHeight="1" spans="1:5">
      <c r="A11" s="481">
        <v>6</v>
      </c>
      <c r="B11" s="482" t="s">
        <v>666</v>
      </c>
      <c r="C11" s="557">
        <f t="shared" si="0"/>
        <v>164</v>
      </c>
      <c r="D11" s="484">
        <v>119</v>
      </c>
      <c r="E11" s="485">
        <v>45</v>
      </c>
    </row>
    <row r="12" ht="15" customHeight="1" spans="1:5">
      <c r="A12" s="481">
        <v>7</v>
      </c>
      <c r="B12" s="482" t="s">
        <v>667</v>
      </c>
      <c r="C12" s="557">
        <f t="shared" si="0"/>
        <v>93</v>
      </c>
      <c r="D12" s="484">
        <v>45</v>
      </c>
      <c r="E12" s="485">
        <v>48</v>
      </c>
    </row>
    <row r="13" ht="15" customHeight="1" spans="1:5">
      <c r="A13" s="481">
        <v>8</v>
      </c>
      <c r="B13" s="482" t="s">
        <v>668</v>
      </c>
      <c r="C13" s="557">
        <f t="shared" si="0"/>
        <v>180</v>
      </c>
      <c r="D13" s="484">
        <v>157</v>
      </c>
      <c r="E13" s="485">
        <v>23</v>
      </c>
    </row>
    <row r="14" ht="15" customHeight="1" spans="1:5">
      <c r="A14" s="481">
        <v>9</v>
      </c>
      <c r="B14" s="482" t="s">
        <v>669</v>
      </c>
      <c r="C14" s="557">
        <f t="shared" si="0"/>
        <v>252</v>
      </c>
      <c r="D14" s="484">
        <v>226</v>
      </c>
      <c r="E14" s="485">
        <v>26</v>
      </c>
    </row>
    <row r="15" ht="15" customHeight="1" spans="1:5">
      <c r="A15" s="481">
        <v>10</v>
      </c>
      <c r="B15" s="482" t="s">
        <v>670</v>
      </c>
      <c r="C15" s="557">
        <f t="shared" si="0"/>
        <v>420</v>
      </c>
      <c r="D15" s="484">
        <v>323</v>
      </c>
      <c r="E15" s="485">
        <v>97</v>
      </c>
    </row>
    <row r="16" ht="15" customHeight="1" spans="1:5">
      <c r="A16" s="481">
        <v>11</v>
      </c>
      <c r="B16" s="482" t="s">
        <v>671</v>
      </c>
      <c r="C16" s="557">
        <f t="shared" si="0"/>
        <v>858</v>
      </c>
      <c r="D16" s="484">
        <v>796</v>
      </c>
      <c r="E16" s="485">
        <v>62</v>
      </c>
    </row>
    <row r="17" ht="15" customHeight="1" spans="1:5">
      <c r="A17" s="481">
        <v>12</v>
      </c>
      <c r="B17" s="482" t="s">
        <v>672</v>
      </c>
      <c r="C17" s="557">
        <f t="shared" si="0"/>
        <v>40</v>
      </c>
      <c r="D17" s="484">
        <v>16</v>
      </c>
      <c r="E17" s="485">
        <v>24</v>
      </c>
    </row>
    <row r="18" ht="15" customHeight="1" spans="1:5">
      <c r="A18" s="481">
        <v>13</v>
      </c>
      <c r="B18" s="482" t="s">
        <v>673</v>
      </c>
      <c r="C18" s="557">
        <f t="shared" si="0"/>
        <v>332</v>
      </c>
      <c r="D18" s="484">
        <v>137</v>
      </c>
      <c r="E18" s="485">
        <v>195</v>
      </c>
    </row>
    <row r="19" ht="15" customHeight="1" spans="1:5">
      <c r="A19" s="481">
        <v>14</v>
      </c>
      <c r="B19" s="482" t="s">
        <v>674</v>
      </c>
      <c r="C19" s="557">
        <f t="shared" si="0"/>
        <v>82</v>
      </c>
      <c r="D19" s="484">
        <v>57</v>
      </c>
      <c r="E19" s="485">
        <v>25</v>
      </c>
    </row>
    <row r="20" ht="15" customHeight="1" spans="1:5">
      <c r="A20" s="481">
        <v>15</v>
      </c>
      <c r="B20" s="482" t="s">
        <v>675</v>
      </c>
      <c r="C20" s="557">
        <f t="shared" si="0"/>
        <v>103</v>
      </c>
      <c r="D20" s="484">
        <v>67</v>
      </c>
      <c r="E20" s="485">
        <v>36</v>
      </c>
    </row>
    <row r="21" ht="15" customHeight="1" spans="1:5">
      <c r="A21" s="481">
        <v>16</v>
      </c>
      <c r="B21" s="482" t="s">
        <v>676</v>
      </c>
      <c r="C21" s="557">
        <f t="shared" si="0"/>
        <v>189</v>
      </c>
      <c r="D21" s="484">
        <v>173</v>
      </c>
      <c r="E21" s="485">
        <v>16</v>
      </c>
    </row>
    <row r="22" ht="15" customHeight="1" spans="1:5">
      <c r="A22" s="481">
        <v>17</v>
      </c>
      <c r="B22" s="482" t="s">
        <v>677</v>
      </c>
      <c r="C22" s="557">
        <f t="shared" si="0"/>
        <v>54</v>
      </c>
      <c r="D22" s="484">
        <v>45</v>
      </c>
      <c r="E22" s="485">
        <v>9</v>
      </c>
    </row>
    <row r="23" ht="15" customHeight="1" spans="1:5">
      <c r="A23" s="481">
        <v>18</v>
      </c>
      <c r="B23" s="482" t="s">
        <v>678</v>
      </c>
      <c r="C23" s="557">
        <f t="shared" si="0"/>
        <v>339</v>
      </c>
      <c r="D23" s="484">
        <v>285</v>
      </c>
      <c r="E23" s="485">
        <v>54</v>
      </c>
    </row>
    <row r="24" ht="15" customHeight="1" spans="1:5">
      <c r="A24" s="481">
        <v>19</v>
      </c>
      <c r="B24" s="482" t="s">
        <v>679</v>
      </c>
      <c r="C24" s="557">
        <f t="shared" si="0"/>
        <v>236</v>
      </c>
      <c r="D24" s="484">
        <v>153</v>
      </c>
      <c r="E24" s="485">
        <v>83</v>
      </c>
    </row>
    <row r="25" ht="15" customHeight="1" spans="1:5">
      <c r="A25" s="481">
        <v>20</v>
      </c>
      <c r="B25" s="482" t="s">
        <v>680</v>
      </c>
      <c r="C25" s="557">
        <f t="shared" si="0"/>
        <v>66</v>
      </c>
      <c r="D25" s="484">
        <v>36</v>
      </c>
      <c r="E25" s="485">
        <v>30</v>
      </c>
    </row>
    <row r="26" ht="15" customHeight="1" spans="1:5">
      <c r="A26" s="481">
        <v>21</v>
      </c>
      <c r="B26" s="482" t="s">
        <v>681</v>
      </c>
      <c r="C26" s="557">
        <f t="shared" si="0"/>
        <v>81</v>
      </c>
      <c r="D26" s="484">
        <v>66</v>
      </c>
      <c r="E26" s="485">
        <v>15</v>
      </c>
    </row>
    <row r="27" ht="15" customHeight="1" spans="1:5">
      <c r="A27" s="481">
        <v>22</v>
      </c>
      <c r="B27" s="482" t="s">
        <v>682</v>
      </c>
      <c r="C27" s="557">
        <f t="shared" si="0"/>
        <v>82</v>
      </c>
      <c r="D27" s="484">
        <v>71</v>
      </c>
      <c r="E27" s="485">
        <v>11</v>
      </c>
    </row>
    <row r="28" ht="15" customHeight="1" spans="1:5">
      <c r="A28" s="481">
        <v>23</v>
      </c>
      <c r="B28" s="482" t="s">
        <v>683</v>
      </c>
      <c r="C28" s="557">
        <f t="shared" si="0"/>
        <v>164</v>
      </c>
      <c r="D28" s="484">
        <v>66</v>
      </c>
      <c r="E28" s="485">
        <v>98</v>
      </c>
    </row>
    <row r="29" ht="15" customHeight="1" spans="1:5">
      <c r="A29" s="481">
        <v>24</v>
      </c>
      <c r="B29" s="482" t="s">
        <v>684</v>
      </c>
      <c r="C29" s="557">
        <f t="shared" si="0"/>
        <v>42</v>
      </c>
      <c r="D29" s="484">
        <v>25</v>
      </c>
      <c r="E29" s="485">
        <v>17</v>
      </c>
    </row>
    <row r="30" ht="15" customHeight="1" spans="1:5">
      <c r="A30" s="481">
        <v>25</v>
      </c>
      <c r="B30" s="482" t="s">
        <v>685</v>
      </c>
      <c r="C30" s="557">
        <f t="shared" si="0"/>
        <v>66</v>
      </c>
      <c r="D30" s="484">
        <v>64</v>
      </c>
      <c r="E30" s="485">
        <v>2</v>
      </c>
    </row>
    <row r="31" ht="15" customHeight="1" spans="1:5">
      <c r="A31" s="481">
        <v>26</v>
      </c>
      <c r="B31" s="482" t="s">
        <v>686</v>
      </c>
      <c r="C31" s="557">
        <f t="shared" si="0"/>
        <v>646</v>
      </c>
      <c r="D31" s="484">
        <v>487</v>
      </c>
      <c r="E31" s="485">
        <v>159</v>
      </c>
    </row>
    <row r="32" ht="15" customHeight="1" spans="1:5">
      <c r="A32" s="481">
        <v>27</v>
      </c>
      <c r="B32" s="482" t="s">
        <v>687</v>
      </c>
      <c r="C32" s="557">
        <f t="shared" si="0"/>
        <v>87</v>
      </c>
      <c r="D32" s="484">
        <v>64</v>
      </c>
      <c r="E32" s="485">
        <v>23</v>
      </c>
    </row>
    <row r="33" ht="15" customHeight="1" spans="1:5">
      <c r="A33" s="481">
        <v>28</v>
      </c>
      <c r="B33" s="482" t="s">
        <v>688</v>
      </c>
      <c r="C33" s="557">
        <f t="shared" si="0"/>
        <v>109</v>
      </c>
      <c r="D33" s="484">
        <v>90</v>
      </c>
      <c r="E33" s="485">
        <v>19</v>
      </c>
    </row>
    <row r="34" ht="15" customHeight="1" spans="1:5">
      <c r="A34" s="481">
        <v>29</v>
      </c>
      <c r="B34" s="482" t="s">
        <v>689</v>
      </c>
      <c r="C34" s="557">
        <f t="shared" si="0"/>
        <v>38</v>
      </c>
      <c r="D34" s="484">
        <v>21</v>
      </c>
      <c r="E34" s="485">
        <v>17</v>
      </c>
    </row>
    <row r="35" ht="15" customHeight="1" spans="1:5">
      <c r="A35" s="481">
        <v>30</v>
      </c>
      <c r="B35" s="482" t="s">
        <v>690</v>
      </c>
      <c r="C35" s="557">
        <f t="shared" si="0"/>
        <v>47</v>
      </c>
      <c r="D35" s="484">
        <v>36</v>
      </c>
      <c r="E35" s="485">
        <v>11</v>
      </c>
    </row>
    <row r="36" ht="15" customHeight="1" spans="1:5">
      <c r="A36" s="481">
        <v>31</v>
      </c>
      <c r="B36" s="482" t="s">
        <v>691</v>
      </c>
      <c r="C36" s="557">
        <f t="shared" si="0"/>
        <v>621</v>
      </c>
      <c r="D36" s="484">
        <v>444</v>
      </c>
      <c r="E36" s="485">
        <v>177</v>
      </c>
    </row>
    <row r="37" ht="15" customHeight="1" spans="1:5">
      <c r="A37" s="481">
        <v>32</v>
      </c>
      <c r="B37" s="482" t="s">
        <v>692</v>
      </c>
      <c r="C37" s="557">
        <f t="shared" si="0"/>
        <v>115</v>
      </c>
      <c r="D37" s="484">
        <v>100</v>
      </c>
      <c r="E37" s="485">
        <v>15</v>
      </c>
    </row>
    <row r="38" ht="15" customHeight="1" spans="1:5">
      <c r="A38" s="481">
        <v>33</v>
      </c>
      <c r="B38" s="482" t="s">
        <v>693</v>
      </c>
      <c r="C38" s="557">
        <f t="shared" si="0"/>
        <v>67</v>
      </c>
      <c r="D38" s="484">
        <v>48</v>
      </c>
      <c r="E38" s="485">
        <v>19</v>
      </c>
    </row>
    <row r="39" ht="15" customHeight="1" spans="1:5">
      <c r="A39" s="481">
        <v>34</v>
      </c>
      <c r="B39" s="482" t="s">
        <v>694</v>
      </c>
      <c r="C39" s="557">
        <f t="shared" si="0"/>
        <v>540</v>
      </c>
      <c r="D39" s="484">
        <v>522</v>
      </c>
      <c r="E39" s="485">
        <v>18</v>
      </c>
    </row>
    <row r="40" ht="15" customHeight="1" spans="1:5">
      <c r="A40" s="481">
        <v>35</v>
      </c>
      <c r="B40" s="482" t="s">
        <v>695</v>
      </c>
      <c r="C40" s="557">
        <f t="shared" si="0"/>
        <v>357</v>
      </c>
      <c r="D40" s="484">
        <v>292</v>
      </c>
      <c r="E40" s="485">
        <v>65</v>
      </c>
    </row>
    <row r="41" ht="15" customHeight="1" spans="1:5">
      <c r="A41" s="481">
        <v>36</v>
      </c>
      <c r="B41" s="482" t="s">
        <v>696</v>
      </c>
      <c r="C41" s="557">
        <f t="shared" si="0"/>
        <v>221</v>
      </c>
      <c r="D41" s="484">
        <v>211</v>
      </c>
      <c r="E41" s="485">
        <v>10</v>
      </c>
    </row>
    <row r="42" ht="15" customHeight="1" spans="1:5">
      <c r="A42" s="481">
        <v>37</v>
      </c>
      <c r="B42" s="482" t="s">
        <v>697</v>
      </c>
      <c r="C42" s="557">
        <f t="shared" si="0"/>
        <v>64</v>
      </c>
      <c r="D42" s="484">
        <v>47</v>
      </c>
      <c r="E42" s="485">
        <v>17</v>
      </c>
    </row>
    <row r="43" ht="15" customHeight="1" spans="1:5">
      <c r="A43" s="481">
        <v>38</v>
      </c>
      <c r="B43" s="482" t="s">
        <v>698</v>
      </c>
      <c r="C43" s="557">
        <f t="shared" si="0"/>
        <v>101</v>
      </c>
      <c r="D43" s="484">
        <v>87</v>
      </c>
      <c r="E43" s="485">
        <v>14</v>
      </c>
    </row>
    <row r="44" ht="15" customHeight="1" spans="1:5">
      <c r="A44" s="481">
        <v>39</v>
      </c>
      <c r="B44" s="482" t="s">
        <v>699</v>
      </c>
      <c r="C44" s="557">
        <f t="shared" si="0"/>
        <v>284</v>
      </c>
      <c r="D44" s="484">
        <v>124</v>
      </c>
      <c r="E44" s="485">
        <v>160</v>
      </c>
    </row>
    <row r="45" ht="15" customHeight="1" spans="1:5">
      <c r="A45" s="481">
        <v>40</v>
      </c>
      <c r="B45" s="482" t="s">
        <v>700</v>
      </c>
      <c r="C45" s="557">
        <f t="shared" si="0"/>
        <v>51</v>
      </c>
      <c r="D45" s="484">
        <v>43</v>
      </c>
      <c r="E45" s="485">
        <v>8</v>
      </c>
    </row>
    <row r="46" ht="15" customHeight="1" spans="1:5">
      <c r="A46" s="481">
        <v>41</v>
      </c>
      <c r="B46" s="482" t="s">
        <v>701</v>
      </c>
      <c r="C46" s="557">
        <f t="shared" si="0"/>
        <v>155</v>
      </c>
      <c r="D46" s="484">
        <v>89</v>
      </c>
      <c r="E46" s="485">
        <v>66</v>
      </c>
    </row>
    <row r="47" ht="15" customHeight="1" spans="1:5">
      <c r="A47" s="486">
        <v>42</v>
      </c>
      <c r="B47" s="487" t="s">
        <v>702</v>
      </c>
      <c r="C47" s="558">
        <f t="shared" si="0"/>
        <v>108</v>
      </c>
      <c r="D47" s="489">
        <v>94</v>
      </c>
      <c r="E47" s="490">
        <v>14</v>
      </c>
    </row>
  </sheetData>
  <mergeCells count="1">
    <mergeCell ref="A2:E2"/>
  </mergeCells>
  <printOptions horizontalCentered="1"/>
  <pageMargins left="0.708333333333333" right="0.708333333333333" top="0.747916666666667" bottom="0.708333333333333" header="0.314583333333333" footer="0.511805555555556"/>
  <pageSetup paperSize="9" orientation="portrait" horizontalDpi="600"/>
  <headerFooter>
    <oddFooter>&amp;C—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7"/>
  <sheetViews>
    <sheetView workbookViewId="0">
      <selection activeCell="M14" sqref="M14"/>
    </sheetView>
  </sheetViews>
  <sheetFormatPr defaultColWidth="9" defaultRowHeight="12" outlineLevelCol="3"/>
  <cols>
    <col min="1" max="1" width="8.87962962962963" style="243" customWidth="1"/>
    <col min="2" max="2" width="30.712962962963" style="243" customWidth="1"/>
    <col min="3" max="3" width="24.0648148148148" style="243" customWidth="1"/>
    <col min="4" max="4" width="25.287037037037" style="243" customWidth="1"/>
    <col min="5" max="16384" width="9" style="243"/>
  </cols>
  <sheetData>
    <row r="1" s="70" customFormat="1" ht="16" customHeight="1" spans="1:4">
      <c r="A1" s="171" t="s">
        <v>703</v>
      </c>
      <c r="B1" s="171"/>
      <c r="C1" s="171"/>
      <c r="D1" s="171"/>
    </row>
    <row r="2" s="71" customFormat="1" ht="30" customHeight="1" spans="1:4">
      <c r="A2" s="172" t="s">
        <v>704</v>
      </c>
      <c r="B2" s="172"/>
      <c r="C2" s="172"/>
      <c r="D2" s="172"/>
    </row>
    <row r="3" s="240" customFormat="1" ht="20" customHeight="1" spans="1:4">
      <c r="A3" s="541"/>
      <c r="B3" s="541"/>
      <c r="C3" s="542" t="s">
        <v>705</v>
      </c>
      <c r="D3" s="543" t="s">
        <v>35</v>
      </c>
    </row>
    <row r="4" s="241" customFormat="1" ht="15" customHeight="1" spans="1:4">
      <c r="A4" s="140" t="s">
        <v>655</v>
      </c>
      <c r="B4" s="142" t="s">
        <v>706</v>
      </c>
      <c r="C4" s="142" t="s">
        <v>707</v>
      </c>
      <c r="D4" s="544" t="s">
        <v>577</v>
      </c>
    </row>
    <row r="5" s="242" customFormat="1" ht="15" customHeight="1" spans="1:4">
      <c r="A5" s="545"/>
      <c r="B5" s="546" t="s">
        <v>708</v>
      </c>
      <c r="C5" s="547">
        <f>SUM(C6:C47)</f>
        <v>173923</v>
      </c>
      <c r="D5" s="548">
        <f>SUM(D6:D47)</f>
        <v>169599</v>
      </c>
    </row>
    <row r="6" s="242" customFormat="1" ht="15" customHeight="1" spans="1:4">
      <c r="A6" s="254">
        <v>1</v>
      </c>
      <c r="B6" s="255" t="s">
        <v>661</v>
      </c>
      <c r="C6" s="484">
        <v>5718</v>
      </c>
      <c r="D6" s="485">
        <v>5718</v>
      </c>
    </row>
    <row r="7" s="242" customFormat="1" ht="15" customHeight="1" spans="1:4">
      <c r="A7" s="257">
        <v>2</v>
      </c>
      <c r="B7" s="258" t="s">
        <v>662</v>
      </c>
      <c r="C7" s="484">
        <v>4103</v>
      </c>
      <c r="D7" s="485">
        <v>4103</v>
      </c>
    </row>
    <row r="8" s="242" customFormat="1" ht="15" customHeight="1" spans="1:4">
      <c r="A8" s="254">
        <v>3</v>
      </c>
      <c r="B8" s="258" t="s">
        <v>663</v>
      </c>
      <c r="C8" s="484">
        <v>7055</v>
      </c>
      <c r="D8" s="485">
        <v>6335</v>
      </c>
    </row>
    <row r="9" ht="15" customHeight="1" spans="1:4">
      <c r="A9" s="257">
        <v>4</v>
      </c>
      <c r="B9" s="258" t="s">
        <v>664</v>
      </c>
      <c r="C9" s="484">
        <v>6524</v>
      </c>
      <c r="D9" s="485">
        <v>5318</v>
      </c>
    </row>
    <row r="10" s="242" customFormat="1" ht="15" customHeight="1" spans="1:4">
      <c r="A10" s="254">
        <v>5</v>
      </c>
      <c r="B10" s="258" t="s">
        <v>665</v>
      </c>
      <c r="C10" s="484">
        <v>2525</v>
      </c>
      <c r="D10" s="485">
        <v>2525</v>
      </c>
    </row>
    <row r="11" ht="15" customHeight="1" spans="1:4">
      <c r="A11" s="257">
        <v>6</v>
      </c>
      <c r="B11" s="258" t="s">
        <v>666</v>
      </c>
      <c r="C11" s="484">
        <v>2420</v>
      </c>
      <c r="D11" s="485">
        <v>2412</v>
      </c>
    </row>
    <row r="12" ht="15" customHeight="1" spans="1:4">
      <c r="A12" s="254">
        <v>7</v>
      </c>
      <c r="B12" s="258" t="s">
        <v>667</v>
      </c>
      <c r="C12" s="484">
        <v>3513</v>
      </c>
      <c r="D12" s="485">
        <v>3513</v>
      </c>
    </row>
    <row r="13" ht="15" customHeight="1" spans="1:4">
      <c r="A13" s="257">
        <v>8</v>
      </c>
      <c r="B13" s="258" t="s">
        <v>668</v>
      </c>
      <c r="C13" s="484">
        <v>2630</v>
      </c>
      <c r="D13" s="485">
        <v>2607</v>
      </c>
    </row>
    <row r="14" ht="15" customHeight="1" spans="1:4">
      <c r="A14" s="254">
        <v>9</v>
      </c>
      <c r="B14" s="258" t="s">
        <v>669</v>
      </c>
      <c r="C14" s="484">
        <v>2855</v>
      </c>
      <c r="D14" s="485">
        <v>2855</v>
      </c>
    </row>
    <row r="15" ht="15" customHeight="1" spans="1:4">
      <c r="A15" s="257">
        <v>10</v>
      </c>
      <c r="B15" s="258" t="s">
        <v>670</v>
      </c>
      <c r="C15" s="484">
        <v>7926</v>
      </c>
      <c r="D15" s="485">
        <v>7839</v>
      </c>
    </row>
    <row r="16" ht="15" customHeight="1" spans="1:4">
      <c r="A16" s="254">
        <v>11</v>
      </c>
      <c r="B16" s="258" t="s">
        <v>671</v>
      </c>
      <c r="C16" s="484">
        <v>5151</v>
      </c>
      <c r="D16" s="485">
        <v>5126</v>
      </c>
    </row>
    <row r="17" ht="15" customHeight="1" spans="1:4">
      <c r="A17" s="257">
        <v>12</v>
      </c>
      <c r="B17" s="258" t="s">
        <v>672</v>
      </c>
      <c r="C17" s="484">
        <v>1927</v>
      </c>
      <c r="D17" s="485">
        <v>1917</v>
      </c>
    </row>
    <row r="18" s="242" customFormat="1" ht="15" customHeight="1" spans="1:4">
      <c r="A18" s="254">
        <v>13</v>
      </c>
      <c r="B18" s="258" t="s">
        <v>673</v>
      </c>
      <c r="C18" s="484">
        <v>3337</v>
      </c>
      <c r="D18" s="485">
        <v>3280</v>
      </c>
    </row>
    <row r="19" s="242" customFormat="1" ht="15" customHeight="1" spans="1:4">
      <c r="A19" s="257">
        <v>14</v>
      </c>
      <c r="B19" s="258" t="s">
        <v>674</v>
      </c>
      <c r="C19" s="484">
        <v>4597</v>
      </c>
      <c r="D19" s="485">
        <v>4562</v>
      </c>
    </row>
    <row r="20" s="242" customFormat="1" ht="15" customHeight="1" spans="1:4">
      <c r="A20" s="254">
        <v>15</v>
      </c>
      <c r="B20" s="258" t="s">
        <v>675</v>
      </c>
      <c r="C20" s="484">
        <v>2973</v>
      </c>
      <c r="D20" s="485">
        <v>2967</v>
      </c>
    </row>
    <row r="21" s="242" customFormat="1" ht="15" customHeight="1" spans="1:4">
      <c r="A21" s="257">
        <v>16</v>
      </c>
      <c r="B21" s="258" t="s">
        <v>676</v>
      </c>
      <c r="C21" s="484">
        <v>2873</v>
      </c>
      <c r="D21" s="485">
        <v>2779</v>
      </c>
    </row>
    <row r="22" s="242" customFormat="1" ht="15" customHeight="1" spans="1:4">
      <c r="A22" s="254">
        <v>17</v>
      </c>
      <c r="B22" s="258" t="s">
        <v>677</v>
      </c>
      <c r="C22" s="484">
        <v>1824</v>
      </c>
      <c r="D22" s="485">
        <v>1717</v>
      </c>
    </row>
    <row r="23" s="242" customFormat="1" ht="15" customHeight="1" spans="1:4">
      <c r="A23" s="257">
        <v>18</v>
      </c>
      <c r="B23" s="258" t="s">
        <v>678</v>
      </c>
      <c r="C23" s="484">
        <v>4882</v>
      </c>
      <c r="D23" s="485">
        <v>4664</v>
      </c>
    </row>
    <row r="24" s="242" customFormat="1" ht="15" customHeight="1" spans="1:4">
      <c r="A24" s="254">
        <v>19</v>
      </c>
      <c r="B24" s="258" t="s">
        <v>679</v>
      </c>
      <c r="C24" s="484">
        <v>3020</v>
      </c>
      <c r="D24" s="485">
        <v>3003</v>
      </c>
    </row>
    <row r="25" s="242" customFormat="1" ht="15" customHeight="1" spans="1:4">
      <c r="A25" s="257">
        <v>20</v>
      </c>
      <c r="B25" s="258" t="s">
        <v>680</v>
      </c>
      <c r="C25" s="484">
        <v>1887</v>
      </c>
      <c r="D25" s="485">
        <v>1872</v>
      </c>
    </row>
    <row r="26" s="242" customFormat="1" ht="15" customHeight="1" spans="1:4">
      <c r="A26" s="254">
        <v>21</v>
      </c>
      <c r="B26" s="258" t="s">
        <v>681</v>
      </c>
      <c r="C26" s="484">
        <v>4341</v>
      </c>
      <c r="D26" s="485">
        <v>4341</v>
      </c>
    </row>
    <row r="27" s="242" customFormat="1" ht="15" customHeight="1" spans="1:4">
      <c r="A27" s="257">
        <v>22</v>
      </c>
      <c r="B27" s="258" t="s">
        <v>682</v>
      </c>
      <c r="C27" s="484">
        <v>2339</v>
      </c>
      <c r="D27" s="485">
        <v>2339</v>
      </c>
    </row>
    <row r="28" s="242" customFormat="1" ht="15" customHeight="1" spans="1:4">
      <c r="A28" s="254">
        <v>23</v>
      </c>
      <c r="B28" s="258" t="s">
        <v>683</v>
      </c>
      <c r="C28" s="484">
        <v>4087</v>
      </c>
      <c r="D28" s="485">
        <v>4031</v>
      </c>
    </row>
    <row r="29" s="242" customFormat="1" ht="15" customHeight="1" spans="1:4">
      <c r="A29" s="257">
        <v>24</v>
      </c>
      <c r="B29" s="258" t="s">
        <v>684</v>
      </c>
      <c r="C29" s="484">
        <v>2570</v>
      </c>
      <c r="D29" s="485">
        <v>2566</v>
      </c>
    </row>
    <row r="30" s="242" customFormat="1" ht="15" customHeight="1" spans="1:4">
      <c r="A30" s="254">
        <v>25</v>
      </c>
      <c r="B30" s="258" t="s">
        <v>685</v>
      </c>
      <c r="C30" s="484">
        <v>2992</v>
      </c>
      <c r="D30" s="485">
        <v>2851</v>
      </c>
    </row>
    <row r="31" s="242" customFormat="1" ht="15" customHeight="1" spans="1:4">
      <c r="A31" s="257">
        <v>26</v>
      </c>
      <c r="B31" s="258" t="s">
        <v>686</v>
      </c>
      <c r="C31" s="484">
        <v>10535</v>
      </c>
      <c r="D31" s="485">
        <v>10382</v>
      </c>
    </row>
    <row r="32" s="242" customFormat="1" ht="15" customHeight="1" spans="1:4">
      <c r="A32" s="254">
        <v>27</v>
      </c>
      <c r="B32" s="259" t="s">
        <v>687</v>
      </c>
      <c r="C32" s="484">
        <v>4658</v>
      </c>
      <c r="D32" s="485">
        <v>4584</v>
      </c>
    </row>
    <row r="33" s="242" customFormat="1" ht="15" customHeight="1" spans="1:4">
      <c r="A33" s="257">
        <v>28</v>
      </c>
      <c r="B33" s="258" t="s">
        <v>688</v>
      </c>
      <c r="C33" s="484">
        <v>6544</v>
      </c>
      <c r="D33" s="485">
        <v>6103</v>
      </c>
    </row>
    <row r="34" s="242" customFormat="1" ht="15" customHeight="1" spans="1:4">
      <c r="A34" s="254">
        <v>29</v>
      </c>
      <c r="B34" s="258" t="s">
        <v>689</v>
      </c>
      <c r="C34" s="484">
        <v>2352</v>
      </c>
      <c r="D34" s="485">
        <v>2214</v>
      </c>
    </row>
    <row r="35" s="242" customFormat="1" ht="15" customHeight="1" spans="1:4">
      <c r="A35" s="257">
        <v>30</v>
      </c>
      <c r="B35" s="258" t="s">
        <v>690</v>
      </c>
      <c r="C35" s="484">
        <v>1676</v>
      </c>
      <c r="D35" s="485">
        <v>1637</v>
      </c>
    </row>
    <row r="36" s="242" customFormat="1" ht="15" customHeight="1" spans="1:4">
      <c r="A36" s="254">
        <v>31</v>
      </c>
      <c r="B36" s="258" t="s">
        <v>691</v>
      </c>
      <c r="C36" s="484">
        <v>11272</v>
      </c>
      <c r="D36" s="485">
        <v>11196</v>
      </c>
    </row>
    <row r="37" s="242" customFormat="1" ht="15" customHeight="1" spans="1:4">
      <c r="A37" s="257">
        <v>32</v>
      </c>
      <c r="B37" s="258" t="s">
        <v>692</v>
      </c>
      <c r="C37" s="484">
        <v>3924</v>
      </c>
      <c r="D37" s="485">
        <v>3809</v>
      </c>
    </row>
    <row r="38" s="242" customFormat="1" ht="15" customHeight="1" spans="1:4">
      <c r="A38" s="254">
        <v>33</v>
      </c>
      <c r="B38" s="258" t="s">
        <v>693</v>
      </c>
      <c r="C38" s="484">
        <v>3507</v>
      </c>
      <c r="D38" s="485">
        <v>3394</v>
      </c>
    </row>
    <row r="39" s="242" customFormat="1" ht="15" customHeight="1" spans="1:4">
      <c r="A39" s="257">
        <v>34</v>
      </c>
      <c r="B39" s="258" t="s">
        <v>694</v>
      </c>
      <c r="C39" s="484">
        <v>2760</v>
      </c>
      <c r="D39" s="485">
        <v>2756</v>
      </c>
    </row>
    <row r="40" s="242" customFormat="1" ht="15" customHeight="1" spans="1:4">
      <c r="A40" s="254">
        <v>35</v>
      </c>
      <c r="B40" s="258" t="s">
        <v>695</v>
      </c>
      <c r="C40" s="484">
        <v>8375</v>
      </c>
      <c r="D40" s="485">
        <v>8208</v>
      </c>
    </row>
    <row r="41" s="242" customFormat="1" ht="15" customHeight="1" spans="1:4">
      <c r="A41" s="257">
        <v>36</v>
      </c>
      <c r="B41" s="258" t="s">
        <v>696</v>
      </c>
      <c r="C41" s="484">
        <v>2149</v>
      </c>
      <c r="D41" s="485">
        <v>2148</v>
      </c>
    </row>
    <row r="42" s="242" customFormat="1" ht="15" customHeight="1" spans="1:4">
      <c r="A42" s="254">
        <v>37</v>
      </c>
      <c r="B42" s="258" t="s">
        <v>697</v>
      </c>
      <c r="C42" s="484">
        <v>3855</v>
      </c>
      <c r="D42" s="485">
        <v>3812</v>
      </c>
    </row>
    <row r="43" s="242" customFormat="1" ht="15" customHeight="1" spans="1:4">
      <c r="A43" s="257">
        <v>38</v>
      </c>
      <c r="B43" s="258" t="s">
        <v>698</v>
      </c>
      <c r="C43" s="484">
        <v>4172</v>
      </c>
      <c r="D43" s="485">
        <v>4162</v>
      </c>
    </row>
    <row r="44" s="242" customFormat="1" ht="15" customHeight="1" spans="1:4">
      <c r="A44" s="254">
        <v>39</v>
      </c>
      <c r="B44" s="549" t="s">
        <v>699</v>
      </c>
      <c r="C44" s="484">
        <v>3908</v>
      </c>
      <c r="D44" s="485">
        <v>3804</v>
      </c>
    </row>
    <row r="45" s="242" customFormat="1" ht="15" customHeight="1" spans="1:4">
      <c r="A45" s="257">
        <v>40</v>
      </c>
      <c r="B45" s="258" t="s">
        <v>700</v>
      </c>
      <c r="C45" s="484">
        <v>2020</v>
      </c>
      <c r="D45" s="485">
        <v>2007</v>
      </c>
    </row>
    <row r="46" s="242" customFormat="1" ht="15" customHeight="1" spans="1:4">
      <c r="A46" s="254">
        <v>41</v>
      </c>
      <c r="B46" s="258" t="s">
        <v>701</v>
      </c>
      <c r="C46" s="484">
        <v>5731</v>
      </c>
      <c r="D46" s="485">
        <v>5730</v>
      </c>
    </row>
    <row r="47" s="242" customFormat="1" ht="15" customHeight="1" spans="1:4">
      <c r="A47" s="261">
        <v>42</v>
      </c>
      <c r="B47" s="262" t="s">
        <v>702</v>
      </c>
      <c r="C47" s="489">
        <v>2416</v>
      </c>
      <c r="D47" s="490">
        <v>2413</v>
      </c>
    </row>
  </sheetData>
  <mergeCells count="2">
    <mergeCell ref="A1:D1"/>
    <mergeCell ref="A2:D2"/>
  </mergeCells>
  <printOptions horizontalCentered="1"/>
  <pageMargins left="0.708333333333333" right="0.708333333333333" top="0.747916666666667" bottom="0.708333333333333" header="0.314583333333333" footer="0.511805555555556"/>
  <pageSetup paperSize="9" orientation="portrait" horizontalDpi="600"/>
  <headerFooter>
    <oddFooter>&amp;C—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8"/>
  <sheetViews>
    <sheetView workbookViewId="0">
      <selection activeCell="M14" sqref="M14"/>
    </sheetView>
  </sheetViews>
  <sheetFormatPr defaultColWidth="8.87962962962963" defaultRowHeight="22.15" customHeight="1"/>
  <cols>
    <col min="1" max="1" width="20.037037037037" style="45" customWidth="1"/>
    <col min="2" max="3" width="12.6296296296296" style="45" hidden="1" customWidth="1"/>
    <col min="4" max="4" width="13.4444444444444" style="45" customWidth="1"/>
    <col min="5" max="5" width="11.0648148148148" style="197" customWidth="1"/>
    <col min="6" max="6" width="18.75" style="45" customWidth="1"/>
    <col min="7" max="7" width="11.6296296296296" style="45" hidden="1" customWidth="1"/>
    <col min="8" max="8" width="12.6296296296296" style="45" hidden="1" customWidth="1"/>
    <col min="9" max="9" width="13" style="45" customWidth="1"/>
    <col min="10" max="10" width="9.76851851851852" style="197" customWidth="1"/>
    <col min="11" max="11" width="8.87962962962963" style="45"/>
    <col min="12" max="12" width="13.3796296296296" style="45" customWidth="1"/>
    <col min="13" max="13" width="12.25" style="45" customWidth="1"/>
    <col min="14" max="16384" width="8.87962962962963" style="45"/>
  </cols>
  <sheetData>
    <row r="1" s="191" customFormat="1" ht="16" customHeight="1" spans="1:10">
      <c r="A1" s="191" t="s">
        <v>709</v>
      </c>
      <c r="E1" s="198"/>
      <c r="J1" s="198"/>
    </row>
    <row r="2" s="192" customFormat="1" ht="30" customHeight="1" spans="1:10">
      <c r="A2" s="199" t="s">
        <v>710</v>
      </c>
      <c r="B2" s="199"/>
      <c r="C2" s="199"/>
      <c r="D2" s="199"/>
      <c r="E2" s="199"/>
      <c r="F2" s="199"/>
      <c r="G2" s="199"/>
      <c r="H2" s="199"/>
      <c r="I2" s="199"/>
      <c r="J2" s="199"/>
    </row>
    <row r="3" s="193" customFormat="1" ht="20" customHeight="1" spans="5:10">
      <c r="E3" s="522"/>
      <c r="J3" s="532" t="s">
        <v>35</v>
      </c>
    </row>
    <row r="4" s="194" customFormat="1" ht="40.15" customHeight="1" spans="1:10">
      <c r="A4" s="507" t="s">
        <v>36</v>
      </c>
      <c r="B4" s="508" t="s">
        <v>711</v>
      </c>
      <c r="C4" s="508" t="s">
        <v>712</v>
      </c>
      <c r="D4" s="508" t="s">
        <v>39</v>
      </c>
      <c r="E4" s="523" t="s">
        <v>40</v>
      </c>
      <c r="F4" s="508" t="s">
        <v>41</v>
      </c>
      <c r="G4" s="508" t="s">
        <v>711</v>
      </c>
      <c r="H4" s="508" t="s">
        <v>712</v>
      </c>
      <c r="I4" s="508" t="s">
        <v>39</v>
      </c>
      <c r="J4" s="533" t="s">
        <v>40</v>
      </c>
    </row>
    <row r="5" s="195" customFormat="1" ht="40.15" customHeight="1" spans="1:13">
      <c r="A5" s="524" t="s">
        <v>42</v>
      </c>
      <c r="B5" s="525">
        <f>B6+B14</f>
        <v>968910</v>
      </c>
      <c r="C5" s="525">
        <f>C6+C14</f>
        <v>762135</v>
      </c>
      <c r="D5" s="525">
        <f>D6+D14</f>
        <v>716013</v>
      </c>
      <c r="E5" s="208">
        <f>(D5-C5)/C5*100</f>
        <v>-6.05168375681474</v>
      </c>
      <c r="F5" s="526" t="s">
        <v>42</v>
      </c>
      <c r="G5" s="525">
        <f>G6+G14</f>
        <v>968910</v>
      </c>
      <c r="H5" s="525">
        <f>H6+H14</f>
        <v>762135</v>
      </c>
      <c r="I5" s="525">
        <f>I6+I14</f>
        <v>716013</v>
      </c>
      <c r="J5" s="534">
        <f>(I5-H5)/H5*100</f>
        <v>-6.05168375681474</v>
      </c>
      <c r="L5" s="535"/>
      <c r="M5" s="239"/>
    </row>
    <row r="6" s="195" customFormat="1" ht="40.15" customHeight="1" spans="1:12">
      <c r="A6" s="212" t="s">
        <v>713</v>
      </c>
      <c r="B6" s="525">
        <f>SUM(B7:B12)</f>
        <v>147773</v>
      </c>
      <c r="C6" s="525">
        <f>SUM(C7:C12)</f>
        <v>177226</v>
      </c>
      <c r="D6" s="525">
        <f>SUM(D7:D12)</f>
        <v>120136</v>
      </c>
      <c r="E6" s="208">
        <f t="shared" ref="E6:E17" si="0">(D6-C6)/C6*100</f>
        <v>-32.2131064290793</v>
      </c>
      <c r="F6" s="213" t="s">
        <v>714</v>
      </c>
      <c r="G6" s="525">
        <f>SUM(G7:G13)</f>
        <v>807782</v>
      </c>
      <c r="H6" s="525">
        <f>SUM(H7:H13)</f>
        <v>635876</v>
      </c>
      <c r="I6" s="525">
        <f>SUM(I7:I13)</f>
        <v>317436</v>
      </c>
      <c r="J6" s="534">
        <f t="shared" ref="J6:J18" si="1">(I6-H6)/H6*100</f>
        <v>-50.0789462096384</v>
      </c>
      <c r="L6" s="535"/>
    </row>
    <row r="7" ht="40.15" customHeight="1" spans="1:12">
      <c r="A7" s="527" t="s">
        <v>715</v>
      </c>
      <c r="B7" s="528">
        <v>4911</v>
      </c>
      <c r="C7" s="528"/>
      <c r="D7" s="528"/>
      <c r="E7" s="529"/>
      <c r="F7" s="530" t="s">
        <v>716</v>
      </c>
      <c r="G7" s="528">
        <v>2022</v>
      </c>
      <c r="H7" s="528">
        <v>2943</v>
      </c>
      <c r="I7" s="528"/>
      <c r="J7" s="536">
        <f t="shared" si="1"/>
        <v>-100</v>
      </c>
      <c r="L7" s="537"/>
    </row>
    <row r="8" ht="40.15" customHeight="1" spans="1:12">
      <c r="A8" s="527" t="s">
        <v>717</v>
      </c>
      <c r="B8" s="528">
        <v>113</v>
      </c>
      <c r="C8" s="528">
        <v>-12</v>
      </c>
      <c r="D8" s="528">
        <v>-7</v>
      </c>
      <c r="E8" s="529">
        <f t="shared" si="0"/>
        <v>-41.6666666666667</v>
      </c>
      <c r="F8" s="218" t="s">
        <v>718</v>
      </c>
      <c r="G8" s="528">
        <v>216601</v>
      </c>
      <c r="H8" s="528">
        <v>180620</v>
      </c>
      <c r="I8" s="528">
        <v>51443</v>
      </c>
      <c r="J8" s="536">
        <f t="shared" si="1"/>
        <v>-71.5186579559296</v>
      </c>
      <c r="L8" s="537"/>
    </row>
    <row r="9" ht="40.15" customHeight="1" spans="1:10">
      <c r="A9" s="527" t="s">
        <v>719</v>
      </c>
      <c r="B9" s="528">
        <v>113108</v>
      </c>
      <c r="C9" s="528">
        <v>142212</v>
      </c>
      <c r="D9" s="528">
        <v>63455</v>
      </c>
      <c r="E9" s="529">
        <f t="shared" si="0"/>
        <v>-55.379996062217</v>
      </c>
      <c r="F9" s="218" t="s">
        <v>720</v>
      </c>
      <c r="G9" s="528">
        <v>69335</v>
      </c>
      <c r="H9" s="528">
        <v>64914</v>
      </c>
      <c r="I9" s="528">
        <v>64498</v>
      </c>
      <c r="J9" s="536">
        <f t="shared" si="1"/>
        <v>-0.640847891055859</v>
      </c>
    </row>
    <row r="10" ht="40.15" customHeight="1" spans="1:10">
      <c r="A10" s="527" t="s">
        <v>721</v>
      </c>
      <c r="B10" s="222">
        <v>8354</v>
      </c>
      <c r="C10" s="222">
        <v>9241</v>
      </c>
      <c r="D10" s="222">
        <v>2345</v>
      </c>
      <c r="E10" s="224">
        <f t="shared" si="0"/>
        <v>-74.6239584460556</v>
      </c>
      <c r="F10" s="218" t="s">
        <v>722</v>
      </c>
      <c r="G10" s="528"/>
      <c r="H10" s="528"/>
      <c r="I10" s="528">
        <v>7508</v>
      </c>
      <c r="J10" s="536"/>
    </row>
    <row r="11" ht="40.15" customHeight="1" spans="1:10">
      <c r="A11" s="229" t="s">
        <v>723</v>
      </c>
      <c r="B11" s="222">
        <v>875</v>
      </c>
      <c r="C11" s="222">
        <v>801</v>
      </c>
      <c r="D11" s="222">
        <v>819</v>
      </c>
      <c r="E11" s="224">
        <f t="shared" si="0"/>
        <v>2.24719101123596</v>
      </c>
      <c r="F11" s="225" t="s">
        <v>724</v>
      </c>
      <c r="G11" s="222">
        <v>482125</v>
      </c>
      <c r="H11" s="222">
        <v>334606</v>
      </c>
      <c r="I11" s="222">
        <v>132357</v>
      </c>
      <c r="J11" s="538">
        <f t="shared" si="1"/>
        <v>-60.4439250939911</v>
      </c>
    </row>
    <row r="12" ht="40.15" customHeight="1" spans="1:10">
      <c r="A12" s="229" t="s">
        <v>725</v>
      </c>
      <c r="B12" s="222">
        <v>20412</v>
      </c>
      <c r="C12" s="222">
        <v>24984</v>
      </c>
      <c r="D12" s="222">
        <v>53524</v>
      </c>
      <c r="E12" s="224">
        <f t="shared" si="0"/>
        <v>114.233109189882</v>
      </c>
      <c r="F12" s="218" t="s">
        <v>726</v>
      </c>
      <c r="G12" s="222">
        <v>37697</v>
      </c>
      <c r="H12" s="222">
        <v>52790</v>
      </c>
      <c r="I12" s="222">
        <v>61623</v>
      </c>
      <c r="J12" s="538">
        <f t="shared" si="1"/>
        <v>16.7323356696344</v>
      </c>
    </row>
    <row r="13" ht="40.15" customHeight="1" spans="1:10">
      <c r="A13" s="229"/>
      <c r="B13" s="222"/>
      <c r="C13" s="222"/>
      <c r="D13" s="222"/>
      <c r="E13" s="224"/>
      <c r="F13" s="218" t="s">
        <v>727</v>
      </c>
      <c r="G13" s="222">
        <v>2</v>
      </c>
      <c r="H13" s="222">
        <v>3</v>
      </c>
      <c r="I13" s="222">
        <v>7</v>
      </c>
      <c r="J13" s="538">
        <f t="shared" si="1"/>
        <v>133.333333333333</v>
      </c>
    </row>
    <row r="14" ht="40.15" customHeight="1" spans="1:10">
      <c r="A14" s="212" t="s">
        <v>728</v>
      </c>
      <c r="B14" s="207">
        <f>SUM(B15:B18)</f>
        <v>821137</v>
      </c>
      <c r="C14" s="207">
        <f>C15+C16+C17+C1</f>
        <v>584909</v>
      </c>
      <c r="D14" s="207">
        <f>D15+D16+D17+D1</f>
        <v>595877</v>
      </c>
      <c r="E14" s="208">
        <f t="shared" si="0"/>
        <v>1.87516348696977</v>
      </c>
      <c r="F14" s="213" t="s">
        <v>729</v>
      </c>
      <c r="G14" s="207">
        <f>SUM(G15:G18)</f>
        <v>161128</v>
      </c>
      <c r="H14" s="207">
        <f>SUM(H15:H18)</f>
        <v>126259</v>
      </c>
      <c r="I14" s="207">
        <f>SUM(I15:I18)</f>
        <v>398577</v>
      </c>
      <c r="J14" s="534">
        <f t="shared" si="1"/>
        <v>215.682050388487</v>
      </c>
    </row>
    <row r="15" ht="40.15" customHeight="1" spans="1:10">
      <c r="A15" s="229" t="s">
        <v>730</v>
      </c>
      <c r="B15" s="230">
        <v>118377</v>
      </c>
      <c r="C15" s="230">
        <v>101228</v>
      </c>
      <c r="D15" s="230">
        <v>217677</v>
      </c>
      <c r="E15" s="231">
        <f t="shared" si="0"/>
        <v>115.036353578061</v>
      </c>
      <c r="F15" s="218" t="s">
        <v>731</v>
      </c>
      <c r="G15" s="230">
        <v>6548</v>
      </c>
      <c r="H15" s="230">
        <v>7558</v>
      </c>
      <c r="I15" s="230">
        <v>3428</v>
      </c>
      <c r="J15" s="539">
        <f t="shared" si="1"/>
        <v>-54.6440857369675</v>
      </c>
    </row>
    <row r="16" ht="40.15" customHeight="1" spans="1:10">
      <c r="A16" s="229" t="s">
        <v>732</v>
      </c>
      <c r="B16" s="230">
        <v>607900</v>
      </c>
      <c r="C16" s="230">
        <v>427000</v>
      </c>
      <c r="D16" s="230">
        <v>306500</v>
      </c>
      <c r="E16" s="231">
        <f t="shared" si="0"/>
        <v>-28.2201405152225</v>
      </c>
      <c r="F16" s="218" t="s">
        <v>733</v>
      </c>
      <c r="G16" s="230">
        <v>7900</v>
      </c>
      <c r="H16" s="230">
        <v>17000</v>
      </c>
      <c r="I16" s="230">
        <v>203600</v>
      </c>
      <c r="J16" s="539">
        <f t="shared" si="1"/>
        <v>1097.64705882353</v>
      </c>
    </row>
    <row r="17" ht="40.15" customHeight="1" spans="1:10">
      <c r="A17" s="229" t="s">
        <v>734</v>
      </c>
      <c r="B17" s="230">
        <v>94860</v>
      </c>
      <c r="C17" s="230">
        <v>56681</v>
      </c>
      <c r="D17" s="230">
        <v>71700</v>
      </c>
      <c r="E17" s="231">
        <f t="shared" si="0"/>
        <v>26.4974153596443</v>
      </c>
      <c r="F17" s="218" t="s">
        <v>735</v>
      </c>
      <c r="G17" s="230">
        <v>90000</v>
      </c>
      <c r="H17" s="230">
        <v>30000</v>
      </c>
      <c r="I17" s="230">
        <v>38000</v>
      </c>
      <c r="J17" s="539">
        <f t="shared" si="1"/>
        <v>26.6666666666667</v>
      </c>
    </row>
    <row r="18" ht="31.5" customHeight="1" spans="1:10">
      <c r="A18" s="531" t="s">
        <v>736</v>
      </c>
      <c r="B18" s="235"/>
      <c r="C18" s="235"/>
      <c r="D18" s="235"/>
      <c r="E18" s="236"/>
      <c r="F18" s="237" t="s">
        <v>737</v>
      </c>
      <c r="G18" s="235">
        <f>69+630+55981</f>
        <v>56680</v>
      </c>
      <c r="H18" s="235">
        <v>71701</v>
      </c>
      <c r="I18" s="235">
        <v>153549</v>
      </c>
      <c r="J18" s="540">
        <f t="shared" si="1"/>
        <v>114.15182493968</v>
      </c>
    </row>
  </sheetData>
  <mergeCells count="1">
    <mergeCell ref="A2:J2"/>
  </mergeCells>
  <printOptions horizontalCentered="1"/>
  <pageMargins left="0.708333333333333" right="0.708333333333333" top="0.747916666666667" bottom="0.708333333333333" header="0.314583333333333" footer="0.511805555555556"/>
  <pageSetup paperSize="9" orientation="portrait" horizontalDpi="600"/>
  <headerFooter>
    <oddFooter>&amp;C— &amp;P —</oddFooter>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29</vt:i4>
      </vt:variant>
    </vt:vector>
  </HeadingPairs>
  <TitlesOfParts>
    <vt:vector size="29" baseType="lpstr">
      <vt:lpstr>封面</vt:lpstr>
      <vt:lpstr>目录</vt:lpstr>
      <vt:lpstr>表1</vt:lpstr>
      <vt:lpstr>表2</vt:lpstr>
      <vt:lpstr>表3</vt:lpstr>
      <vt:lpstr>表4</vt:lpstr>
      <vt:lpstr>表5</vt:lpstr>
      <vt:lpstr>表6</vt:lpstr>
      <vt:lpstr>表7</vt:lpstr>
      <vt:lpstr>表8</vt:lpstr>
      <vt:lpstr>表9</vt:lpstr>
      <vt:lpstr>表10</vt:lpstr>
      <vt:lpstr>表11</vt:lpstr>
      <vt:lpstr>表12</vt:lpstr>
      <vt:lpstr>表13</vt:lpstr>
      <vt:lpstr>表14</vt:lpstr>
      <vt:lpstr>表15</vt:lpstr>
      <vt:lpstr>表16</vt:lpstr>
      <vt:lpstr>表17</vt:lpstr>
      <vt:lpstr>表18</vt:lpstr>
      <vt:lpstr>表19</vt:lpstr>
      <vt:lpstr>表20</vt:lpstr>
      <vt:lpstr>表21</vt:lpstr>
      <vt:lpstr>表22</vt:lpstr>
      <vt:lpstr>表23</vt:lpstr>
      <vt:lpstr>表24</vt:lpstr>
      <vt:lpstr>表25</vt:lpstr>
      <vt:lpstr>表26</vt:lpstr>
      <vt:lpstr>表27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黄文杰</dc:creator>
  <cp:lastModifiedBy>Administrator</cp:lastModifiedBy>
  <dcterms:created xsi:type="dcterms:W3CDTF">2017-12-25T23:19:00Z</dcterms:created>
  <cp:lastPrinted>2025-01-08T10:11:00Z</cp:lastPrinted>
  <dcterms:modified xsi:type="dcterms:W3CDTF">2025-01-23T09:51:09Z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2052-11.8.6.8556</vt:lpwstr>
  </property>
  <property fmtid="{D5CDD505-2E9C-101B-9397-08002B2CF9AE}" pid="3" name="ICV">
    <vt:lpwstr>8AE897D7A79F49959A9AF96856E6021D_13</vt:lpwstr>
  </property>
</Properties>
</file>