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000" windowHeight="9765"/>
  </bookViews>
  <sheets>
    <sheet name="附件1" sheetId="20" r:id="rId1"/>
    <sheet name="附件2" sheetId="21" r:id="rId2"/>
    <sheet name="附件3" sheetId="22" r:id="rId3"/>
  </sheets>
  <definedNames>
    <definedName name="_xlnm._FilterDatabase" localSheetId="0" hidden="1">附件1!$A$5:$R$62</definedName>
    <definedName name="_xlnm._FilterDatabase" localSheetId="1" hidden="1">附件2!$A$5:$S$21</definedName>
    <definedName name="_xlnm._FilterDatabase" localSheetId="2" hidden="1">附件3!$A$5:$S$12</definedName>
    <definedName name="_xlnm.Print_Titles" localSheetId="0">附件1!$1:$4</definedName>
    <definedName name="_xlnm.Print_Titles" localSheetId="1">附件2!$1:$4</definedName>
    <definedName name="_xlnm.Print_Titles" localSheetId="2">附件3!$1:$4</definedName>
  </definedNames>
  <calcPr calcId="144525"/>
</workbook>
</file>

<file path=xl/calcChain.xml><?xml version="1.0" encoding="utf-8"?>
<calcChain xmlns="http://schemas.openxmlformats.org/spreadsheetml/2006/main">
  <c r="O8" i="20" l="1"/>
  <c r="Q6" i="20" l="1"/>
  <c r="K6" i="20"/>
  <c r="Q12" i="22"/>
  <c r="O12" i="22"/>
  <c r="K12" i="22"/>
  <c r="Q11" i="22"/>
  <c r="O11" i="22"/>
  <c r="K11" i="22"/>
  <c r="Q10" i="22"/>
  <c r="O10" i="22"/>
  <c r="K10" i="22"/>
  <c r="Q9" i="22"/>
  <c r="O9" i="22"/>
  <c r="K9" i="22"/>
  <c r="Q8" i="22"/>
  <c r="O8" i="22"/>
  <c r="K8" i="22"/>
  <c r="Q7" i="22"/>
  <c r="O7" i="22"/>
  <c r="K7" i="22"/>
  <c r="Q6" i="22"/>
  <c r="O6" i="22"/>
  <c r="K6" i="22"/>
  <c r="Q5" i="22"/>
  <c r="P5" i="22"/>
  <c r="N5" i="22"/>
  <c r="M5" i="22"/>
  <c r="K5" i="22"/>
  <c r="J5" i="22"/>
  <c r="I5" i="22"/>
  <c r="Q21" i="21"/>
  <c r="O21" i="21"/>
  <c r="K21" i="21"/>
  <c r="Q20" i="21"/>
  <c r="K20" i="21"/>
  <c r="Q19" i="21"/>
  <c r="O19" i="21"/>
  <c r="K19" i="21"/>
  <c r="Q18" i="21"/>
  <c r="O18" i="21"/>
  <c r="K18" i="21"/>
  <c r="Q17" i="21"/>
  <c r="O17" i="21"/>
  <c r="K17" i="21"/>
  <c r="Q16" i="21"/>
  <c r="O16" i="21"/>
  <c r="K16" i="21"/>
  <c r="Q15" i="21"/>
  <c r="O15" i="21"/>
  <c r="K15" i="21"/>
  <c r="Q14" i="21"/>
  <c r="O14" i="21"/>
  <c r="K14" i="21"/>
  <c r="Q13" i="21"/>
  <c r="O13" i="21"/>
  <c r="K13" i="21"/>
  <c r="Q12" i="21"/>
  <c r="O12" i="21"/>
  <c r="K12" i="21"/>
  <c r="Q11" i="21"/>
  <c r="O11" i="21"/>
  <c r="K11" i="21"/>
  <c r="Q10" i="21"/>
  <c r="K10" i="21"/>
  <c r="Q9" i="21"/>
  <c r="K9" i="21"/>
  <c r="Q8" i="21"/>
  <c r="K8" i="21"/>
  <c r="Q7" i="21"/>
  <c r="K7" i="21"/>
  <c r="Q6" i="21"/>
  <c r="K6" i="21"/>
  <c r="Q5" i="21"/>
  <c r="P5" i="21"/>
  <c r="N5" i="21"/>
  <c r="M5" i="21"/>
  <c r="K5" i="21"/>
  <c r="J5" i="21"/>
  <c r="I5" i="21"/>
  <c r="Q62" i="20"/>
  <c r="Q61" i="20"/>
  <c r="O61" i="20"/>
  <c r="K61" i="20"/>
  <c r="Q60" i="20"/>
  <c r="O60" i="20"/>
  <c r="K60" i="20"/>
  <c r="Q59" i="20"/>
  <c r="O59" i="20"/>
  <c r="K59" i="20"/>
  <c r="Q58" i="20"/>
  <c r="O58" i="20"/>
  <c r="K58" i="20"/>
  <c r="Q57" i="20"/>
  <c r="O57" i="20"/>
  <c r="K57" i="20"/>
  <c r="Q56" i="20"/>
  <c r="O56" i="20"/>
  <c r="K56" i="20"/>
  <c r="Q55" i="20"/>
  <c r="O55" i="20"/>
  <c r="K55" i="20"/>
  <c r="Q54" i="20"/>
  <c r="O54" i="20"/>
  <c r="K54" i="20"/>
  <c r="Q53" i="20"/>
  <c r="O53" i="20"/>
  <c r="K53" i="20"/>
  <c r="Q52" i="20"/>
  <c r="O52" i="20"/>
  <c r="K52" i="20"/>
  <c r="Q51" i="20"/>
  <c r="O51" i="20"/>
  <c r="K51" i="20"/>
  <c r="Q50" i="20"/>
  <c r="O50" i="20"/>
  <c r="K50" i="20"/>
  <c r="Q49" i="20"/>
  <c r="O49" i="20"/>
  <c r="K49" i="20"/>
  <c r="Q48" i="20"/>
  <c r="O48" i="20"/>
  <c r="K48" i="20"/>
  <c r="Q47" i="20"/>
  <c r="O47" i="20"/>
  <c r="K47" i="20"/>
  <c r="Q46" i="20"/>
  <c r="O46" i="20"/>
  <c r="K46" i="20"/>
  <c r="Q45" i="20"/>
  <c r="O45" i="20"/>
  <c r="K45" i="20"/>
  <c r="Q44" i="20"/>
  <c r="O44" i="20"/>
  <c r="K44" i="20"/>
  <c r="Q43" i="20"/>
  <c r="O43" i="20"/>
  <c r="K43" i="20"/>
  <c r="Q42" i="20"/>
  <c r="O42" i="20"/>
  <c r="K42" i="20"/>
  <c r="Q41" i="20"/>
  <c r="O41" i="20"/>
  <c r="K41" i="20"/>
  <c r="Q40" i="20"/>
  <c r="O40" i="20"/>
  <c r="K40" i="20"/>
  <c r="Q39" i="20"/>
  <c r="O39" i="20"/>
  <c r="K39" i="20"/>
  <c r="Q38" i="20"/>
  <c r="O38" i="20"/>
  <c r="K38" i="20"/>
  <c r="Q37" i="20"/>
  <c r="O37" i="20"/>
  <c r="K37" i="20"/>
  <c r="Q36" i="20"/>
  <c r="O36" i="20"/>
  <c r="K36" i="20"/>
  <c r="Q35" i="20"/>
  <c r="O35" i="20"/>
  <c r="K35" i="20"/>
  <c r="Q34" i="20"/>
  <c r="O34" i="20"/>
  <c r="K34" i="20"/>
  <c r="Q33" i="20"/>
  <c r="O33" i="20"/>
  <c r="K33" i="20"/>
  <c r="Q32" i="20"/>
  <c r="O32" i="20"/>
  <c r="K32" i="20"/>
  <c r="Q31" i="20"/>
  <c r="O31" i="20"/>
  <c r="K31" i="20"/>
  <c r="Q30" i="20"/>
  <c r="O30" i="20"/>
  <c r="K30" i="20"/>
  <c r="Q29" i="20"/>
  <c r="O29" i="20"/>
  <c r="K29" i="20"/>
  <c r="Q28" i="20"/>
  <c r="O28" i="20"/>
  <c r="K28" i="20"/>
  <c r="Q27" i="20"/>
  <c r="O27" i="20"/>
  <c r="K27" i="20"/>
  <c r="Q26" i="20"/>
  <c r="O26" i="20"/>
  <c r="K26" i="20"/>
  <c r="Q25" i="20"/>
  <c r="O25" i="20"/>
  <c r="K25" i="20"/>
  <c r="Q24" i="20"/>
  <c r="O24" i="20"/>
  <c r="K24" i="20"/>
  <c r="Q23" i="20"/>
  <c r="O23" i="20"/>
  <c r="K23" i="20"/>
  <c r="Q22" i="20"/>
  <c r="O22" i="20"/>
  <c r="K22" i="20"/>
  <c r="Q21" i="20"/>
  <c r="O21" i="20"/>
  <c r="K21" i="20"/>
  <c r="Q20" i="20"/>
  <c r="O20" i="20"/>
  <c r="K20" i="20"/>
  <c r="Q19" i="20"/>
  <c r="O19" i="20"/>
  <c r="K19" i="20"/>
  <c r="Q18" i="20"/>
  <c r="O18" i="20"/>
  <c r="K18" i="20"/>
  <c r="Q17" i="20"/>
  <c r="O17" i="20"/>
  <c r="K17" i="20"/>
  <c r="Q16" i="20"/>
  <c r="O16" i="20"/>
  <c r="K16" i="20"/>
  <c r="Q15" i="20"/>
  <c r="O15" i="20"/>
  <c r="K15" i="20"/>
  <c r="Q14" i="20"/>
  <c r="O14" i="20"/>
  <c r="K14" i="20"/>
  <c r="Q13" i="20"/>
  <c r="O13" i="20"/>
  <c r="K13" i="20"/>
  <c r="Q12" i="20"/>
  <c r="O12" i="20"/>
  <c r="K12" i="20"/>
  <c r="Q11" i="20"/>
  <c r="O11" i="20"/>
  <c r="K11" i="20"/>
  <c r="Q10" i="20"/>
  <c r="O10" i="20"/>
  <c r="K10" i="20"/>
  <c r="Q9" i="20"/>
  <c r="O9" i="20"/>
  <c r="K9" i="20"/>
  <c r="Q8" i="20"/>
  <c r="K8" i="20"/>
  <c r="O7" i="20"/>
  <c r="K7" i="20"/>
  <c r="O6" i="20"/>
  <c r="Q5" i="20"/>
  <c r="P5" i="20"/>
  <c r="N5" i="20"/>
  <c r="M5" i="20"/>
  <c r="K5" i="20"/>
  <c r="J5" i="20"/>
  <c r="I5" i="20"/>
</calcChain>
</file>

<file path=xl/sharedStrings.xml><?xml version="1.0" encoding="utf-8"?>
<sst xmlns="http://schemas.openxmlformats.org/spreadsheetml/2006/main" count="565" uniqueCount="376">
  <si>
    <t>附件1</t>
  </si>
  <si>
    <t>云阳县2020年第六批组级公路通达通畅工程建设投资计划表</t>
  </si>
  <si>
    <t>序号</t>
  </si>
  <si>
    <t>乡镇街道</t>
  </si>
  <si>
    <t>行政村</t>
  </si>
  <si>
    <t>组</t>
  </si>
  <si>
    <t>道路编号</t>
  </si>
  <si>
    <t>项目名称</t>
  </si>
  <si>
    <t>起点</t>
  </si>
  <si>
    <t>止点</t>
  </si>
  <si>
    <t>项目实施规模（公里）</t>
  </si>
  <si>
    <t>均宽（米）</t>
  </si>
  <si>
    <t>工程总造价（万元）</t>
  </si>
  <si>
    <t>其中：（万元）</t>
  </si>
  <si>
    <t>资金组成（万元）</t>
  </si>
  <si>
    <t>备注</t>
  </si>
  <si>
    <t>通达里程</t>
  </si>
  <si>
    <t>通畅里程</t>
  </si>
  <si>
    <t>总里程</t>
  </si>
  <si>
    <t>建安总价</t>
  </si>
  <si>
    <t>建安工程费每公里造价</t>
  </si>
  <si>
    <t>市级补助资金</t>
  </si>
  <si>
    <t>业主自筹资金</t>
  </si>
  <si>
    <t>1个街道20个乡镇</t>
  </si>
  <si>
    <t>6个社区49个村</t>
  </si>
  <si>
    <t>120个组</t>
  </si>
  <si>
    <t>合计</t>
  </si>
  <si>
    <t>凤鸣镇</t>
  </si>
  <si>
    <t>五同村</t>
  </si>
  <si>
    <t>田启中屋</t>
  </si>
  <si>
    <t>黄家勇屋</t>
  </si>
  <si>
    <t>通畅路</t>
  </si>
  <si>
    <t>宝坪镇</t>
  </si>
  <si>
    <t>地坪村</t>
  </si>
  <si>
    <t>1、7</t>
  </si>
  <si>
    <t>茅坪、邹吉生屋</t>
  </si>
  <si>
    <t>咸池沟、宝坪老敬老院</t>
  </si>
  <si>
    <t>水磨社区</t>
  </si>
  <si>
    <t>三块石</t>
  </si>
  <si>
    <t xml:space="preserve">水井沟 </t>
  </si>
  <si>
    <t>枣树村</t>
  </si>
  <si>
    <t>2、4、5、8</t>
  </si>
  <si>
    <t>谭家坝、寨梁、上小湾、塝上、大松树</t>
  </si>
  <si>
    <t>凉水井、刘棚子、下小湾、堰塘湾、向绍强屋、土地坪</t>
  </si>
  <si>
    <t>荷花村</t>
  </si>
  <si>
    <t>7、8</t>
  </si>
  <si>
    <t>垮屋湾、水井沟</t>
  </si>
  <si>
    <t xml:space="preserve">火地沟、康家沟 </t>
  </si>
  <si>
    <t>后叶镇</t>
  </si>
  <si>
    <t>杉塆村</t>
  </si>
  <si>
    <t>肖启贤</t>
  </si>
  <si>
    <t>程岩湾</t>
  </si>
  <si>
    <t>蔈草镇</t>
  </si>
  <si>
    <t>丰乐村</t>
  </si>
  <si>
    <t>1、3</t>
  </si>
  <si>
    <t>吴世术屋前、木方儿</t>
  </si>
  <si>
    <t>药池山、冉家河坝</t>
  </si>
  <si>
    <t>歧柳村</t>
  </si>
  <si>
    <t>4、8</t>
  </si>
  <si>
    <t>水井沟、张爱明屋旁、生田塝</t>
  </si>
  <si>
    <t>大坪、肖才元屋前、横坳</t>
  </si>
  <si>
    <t>西阳村</t>
  </si>
  <si>
    <t>樱桃树槽</t>
  </si>
  <si>
    <t>龙家湾</t>
  </si>
  <si>
    <t>长岭社区</t>
  </si>
  <si>
    <t>曾家湾</t>
  </si>
  <si>
    <t>红肚子梁</t>
  </si>
  <si>
    <t>上坝乡</t>
  </si>
  <si>
    <t>治安村</t>
  </si>
  <si>
    <t>1、2、3</t>
  </si>
  <si>
    <t>生基村1组</t>
  </si>
  <si>
    <t xml:space="preserve">姚家屋场 </t>
  </si>
  <si>
    <t>石梁社区</t>
  </si>
  <si>
    <t>2、3</t>
  </si>
  <si>
    <t>药场村</t>
  </si>
  <si>
    <t>2、3、4</t>
  </si>
  <si>
    <t>沙市镇</t>
  </si>
  <si>
    <t>秀家村</t>
  </si>
  <si>
    <t>3、4</t>
  </si>
  <si>
    <t>文家屋场</t>
  </si>
  <si>
    <t>樟树湾</t>
  </si>
  <si>
    <t>龙洞镇</t>
  </si>
  <si>
    <t>龙升村</t>
  </si>
  <si>
    <t>刘家沟</t>
  </si>
  <si>
    <t xml:space="preserve">姜大平 </t>
  </si>
  <si>
    <t>1、6</t>
  </si>
  <si>
    <t>中咀、上湾</t>
  </si>
  <si>
    <t>碑石梁 、下湾</t>
  </si>
  <si>
    <t>农坝镇</t>
  </si>
  <si>
    <t>云峰村</t>
  </si>
  <si>
    <t>2、6</t>
  </si>
  <si>
    <t>刘永红、转盘、主公路</t>
  </si>
  <si>
    <t xml:space="preserve">康养中心、谢家院子、梨子坪 </t>
  </si>
  <si>
    <t>外郎乡</t>
  </si>
  <si>
    <t>大花村</t>
  </si>
  <si>
    <t>4、12</t>
  </si>
  <si>
    <t>学堂梁、生田湾</t>
  </si>
  <si>
    <t>贾吉明屋、楠木桃</t>
  </si>
  <si>
    <t>盘龙街道</t>
  </si>
  <si>
    <t>黑马村</t>
  </si>
  <si>
    <t>2、3、4、5</t>
  </si>
  <si>
    <t>黑龙路、王祖华回头线</t>
  </si>
  <si>
    <t>机耕路2组、大坪3组</t>
  </si>
  <si>
    <t>金龙村</t>
  </si>
  <si>
    <t>长瓦屋、竹林田</t>
  </si>
  <si>
    <t>黄泥土包、碾盘田</t>
  </si>
  <si>
    <t>青春村</t>
  </si>
  <si>
    <t>2、3、5、9</t>
  </si>
  <si>
    <t>四合、林庆湾、沙丘</t>
  </si>
  <si>
    <t>红瓦房、新屋户 、古坟路</t>
  </si>
  <si>
    <t>腾龙村</t>
  </si>
  <si>
    <t>湾里</t>
  </si>
  <si>
    <t>钓鱼滩</t>
  </si>
  <si>
    <t>双龙镇</t>
  </si>
  <si>
    <t>文龙社区</t>
  </si>
  <si>
    <t>3、6、9</t>
  </si>
  <si>
    <t>长兴村</t>
  </si>
  <si>
    <t>7、9、10</t>
  </si>
  <si>
    <t>双河社区</t>
  </si>
  <si>
    <t>路阳镇</t>
  </si>
  <si>
    <t>龙王桥社区</t>
  </si>
  <si>
    <t>五猫石</t>
  </si>
  <si>
    <t xml:space="preserve">窑湾 </t>
  </si>
  <si>
    <t>迎瑞村</t>
  </si>
  <si>
    <t>南海村</t>
  </si>
  <si>
    <t>蔡志轩养猪场</t>
  </si>
  <si>
    <t>向可直屋旁</t>
  </si>
  <si>
    <t>中和村</t>
  </si>
  <si>
    <t>6、14</t>
  </si>
  <si>
    <t>上老同子湾、中和村</t>
  </si>
  <si>
    <t>王家湾、龙王桥社区连接路</t>
  </si>
  <si>
    <t>高阳镇</t>
  </si>
  <si>
    <t>团结村</t>
  </si>
  <si>
    <t>7、8、9</t>
  </si>
  <si>
    <t>新津乡</t>
  </si>
  <si>
    <t>石松村</t>
  </si>
  <si>
    <t>上湾梁上、红湾梁上、江南煤厂</t>
  </si>
  <si>
    <t>牛栏刺、大岩、庙石路</t>
  </si>
  <si>
    <t>紫荆村</t>
  </si>
  <si>
    <t>杉树湾</t>
  </si>
  <si>
    <t>冉家坝</t>
  </si>
  <si>
    <t>江口镇</t>
  </si>
  <si>
    <t>泥湾村</t>
  </si>
  <si>
    <t>12、14</t>
  </si>
  <si>
    <t>团滩村</t>
  </si>
  <si>
    <t>陶家梁</t>
  </si>
  <si>
    <t xml:space="preserve">河沟 </t>
  </si>
  <si>
    <t>新里村</t>
  </si>
  <si>
    <t>4、10、14、19</t>
  </si>
  <si>
    <t>云阳县江口镇新里村组级公路通达通畅工程（新里村4、10、14、19 组）</t>
  </si>
  <si>
    <t>黄石镇</t>
  </si>
  <si>
    <t>迎新村</t>
  </si>
  <si>
    <t>云阳县黄石镇迎新村组级公路通达通畅工程（文家垭口-钟振华  迎新村1组）</t>
  </si>
  <si>
    <t>文家垭口</t>
  </si>
  <si>
    <t>钟振华</t>
  </si>
  <si>
    <t>南溪镇</t>
  </si>
  <si>
    <t>方家村</t>
  </si>
  <si>
    <t>3、7、8</t>
  </si>
  <si>
    <t>云阳县南溪镇方家村组级公路通达通畅工程（方家村3、7、8组）</t>
  </si>
  <si>
    <t>拱桥村</t>
  </si>
  <si>
    <t>1、6、7、8</t>
  </si>
  <si>
    <t>云阳县南溪镇拱桥村组级公路通达通畅工程（拱桥村1、6、7、8组）</t>
  </si>
  <si>
    <t>猫儿梁村</t>
  </si>
  <si>
    <t>3、6、7、8</t>
  </si>
  <si>
    <t>云阳县南溪镇猫儿梁村组级公路通达通畅工程（猫儿梁村3、6、7、8组）</t>
  </si>
  <si>
    <t>青山村</t>
  </si>
  <si>
    <t>云阳县南溪镇青山村组级公路通达通畅工程（养猪场-青石路  青山村5组）</t>
  </si>
  <si>
    <t>养猪场</t>
  </si>
  <si>
    <t>青石路</t>
  </si>
  <si>
    <t>石渠村</t>
  </si>
  <si>
    <t>1、5、8、9</t>
  </si>
  <si>
    <t>云阳县南溪镇石渠村组级公路通达通畅工程（石渠村1、5、8、9组）</t>
  </si>
  <si>
    <t>吉仙村</t>
  </si>
  <si>
    <t>1、2、4、9、10、12</t>
  </si>
  <si>
    <t>云阳县南溪镇吉仙村组级公路通达通畅工程（1组、2组、4组、9组、10组、12组）</t>
  </si>
  <si>
    <t>5、16</t>
  </si>
  <si>
    <t>云阳县南溪镇吉仙村组级公路通达通畅工程（5组、16组）</t>
  </si>
  <si>
    <t>金银村</t>
  </si>
  <si>
    <t>云阳县南溪镇金银村组级公路通达通畅工程（魏家院子—水市连接处  4组）</t>
  </si>
  <si>
    <t>魏家院子</t>
  </si>
  <si>
    <t>水市连接处</t>
  </si>
  <si>
    <t>西林村</t>
  </si>
  <si>
    <t>1、2、5</t>
  </si>
  <si>
    <t>云阳县南溪镇西林村组级公路通达通畅工程（1组、2组、5组）</t>
  </si>
  <si>
    <t>新阳村</t>
  </si>
  <si>
    <t>1、4、6</t>
  </si>
  <si>
    <t>云阳县南溪镇新阳村组级公路通达通畅工程（黄岭树路—下大河  6组、  谭家湾—拖板沟  6组、  罗家崖—桃树榜  4组、  上大河地—下大河地  1组）</t>
  </si>
  <si>
    <t>黄岭树路、谭家湾、罗家崖、上大河地</t>
  </si>
  <si>
    <t>下大河、拖板沟、</t>
  </si>
  <si>
    <t>故陵镇</t>
  </si>
  <si>
    <t>宝兴村</t>
  </si>
  <si>
    <t>云阳县故陵镇宝兴村组级公路通达通畅工程 (铜厂～砖厂 7组)</t>
  </si>
  <si>
    <t>铜厂</t>
  </si>
  <si>
    <t>砖厂</t>
  </si>
  <si>
    <t>高坪村</t>
  </si>
  <si>
    <t>8、9</t>
  </si>
  <si>
    <t>云阳县故陵镇高坪村组级公路通达通畅工程（下坝-大梨树8组、周家垭口-高坪路9组)</t>
  </si>
  <si>
    <t>下坝、周家垭口</t>
  </si>
  <si>
    <t>大梨树、高坪路</t>
  </si>
  <si>
    <t>故陵社区</t>
  </si>
  <si>
    <t>6、20、21</t>
  </si>
  <si>
    <t>云阳县故陵镇故陵社区组级公路通达通畅工程（S105-贺家湾 6组、但家湾-彭家屋 20组、砖厂-罗家院子 21组)</t>
  </si>
  <si>
    <t>S105、但家湾、砖厂</t>
  </si>
  <si>
    <t>贺家湾、彭家屋、罗家院子</t>
  </si>
  <si>
    <t>桥亭村</t>
  </si>
  <si>
    <t>云阳县故陵镇桥亭村组级公路通达通畅工程 (罗家院子～王家包 1组)</t>
  </si>
  <si>
    <t>罗家院子</t>
  </si>
  <si>
    <t>王家包</t>
  </si>
  <si>
    <t>双店村</t>
  </si>
  <si>
    <t>5、8、11</t>
  </si>
  <si>
    <t>云阳县故陵镇双店村组级公路通达通畅工程（双兰路-邓家院子 5组、袁家山-双兰路8组、姚家坡-谭家湾 11组）</t>
  </si>
  <si>
    <t>双兰路、袁家山、姚家坡</t>
  </si>
  <si>
    <t>邓家院子、双兰路、谭家湾</t>
  </si>
  <si>
    <t>龙角镇</t>
  </si>
  <si>
    <t>杨寨村</t>
  </si>
  <si>
    <t>云阳县龙角镇杨寨村组级公路通达通畅工程（田垭口-杨兴安门口、许家湾-梁家院子1组)</t>
  </si>
  <si>
    <t>田垭口、许家湾</t>
  </si>
  <si>
    <t>杨兴安门口、家院子</t>
  </si>
  <si>
    <t>泉水村</t>
  </si>
  <si>
    <t>云阳县龙角镇泉水村组级公路通达通畅工程（电子梁-蹬上 6组、竹林坡-地坪 6组）</t>
  </si>
  <si>
    <t>电子梁、竹林坡</t>
  </si>
  <si>
    <t>蹬上、地坪</t>
  </si>
  <si>
    <t>永富村</t>
  </si>
  <si>
    <t>3、4、5</t>
  </si>
  <si>
    <t>云阳县龙角镇永富村组级公路通达通畅工程（5组、4组、3组）</t>
  </si>
  <si>
    <t>普安乡</t>
  </si>
  <si>
    <t>佛手村</t>
  </si>
  <si>
    <t>1、2、3、4</t>
  </si>
  <si>
    <t xml:space="preserve">云阳县普安乡佛手村组级公路通达通畅工程 （长堰塘-坳口 1组、大夹槽-老屋、小田湾-榨房2组）(1、2、3、4组) </t>
  </si>
  <si>
    <t>长堰塘、大夹槽、小田湾</t>
  </si>
  <si>
    <t>坳口、老屋、榨房</t>
  </si>
  <si>
    <t>老君村</t>
  </si>
  <si>
    <t xml:space="preserve">云阳县普安乡老君村组级公路通达通畅工程 (竹林沟-线八字秋 3组、倒开门-老君居民点 4组) </t>
  </si>
  <si>
    <t>竹林沟、倒开门</t>
  </si>
  <si>
    <t>线八字秋、老君居民点</t>
  </si>
  <si>
    <t>大阳镇</t>
  </si>
  <si>
    <t>紫藤村</t>
  </si>
  <si>
    <t>紫藤村组级公路通畅工程（3组 云奉水库路-石大路）</t>
  </si>
  <si>
    <t>云奉水库路</t>
  </si>
  <si>
    <t>石大路</t>
  </si>
  <si>
    <t>附件2</t>
  </si>
  <si>
    <t>云阳县2020年第六批组级公路通达（新修）工程建设投资计划表</t>
  </si>
  <si>
    <t>1个街道9个乡镇</t>
  </si>
  <si>
    <t>3个社区13个村</t>
  </si>
  <si>
    <t>31个组</t>
  </si>
  <si>
    <t>清江村</t>
  </si>
  <si>
    <t>云阳县凤鸣镇清江村沙马路路面整治工程（梁能安屋～清江村5组）</t>
  </si>
  <si>
    <t>梁能安屋</t>
  </si>
  <si>
    <t>清江村5组</t>
  </si>
  <si>
    <t>路面整治</t>
  </si>
  <si>
    <t>云阳县宝坪镇荷花村组级公路通达通达（整治）工程（垮屋湾—火地沟  7组 水井沟—康家沟  8组）</t>
  </si>
  <si>
    <t>火地沟 、康家沟</t>
  </si>
  <si>
    <t>通达整治</t>
  </si>
  <si>
    <t>云阳县宝坪镇水磨社区组级公路通达（整治）工程（三块石—水井沟  11组）</t>
  </si>
  <si>
    <t>水井沟</t>
  </si>
  <si>
    <t>石狮龙安</t>
  </si>
  <si>
    <t>3、9</t>
  </si>
  <si>
    <t>云阳县盘龙街道石狮、龙安村组级公路通达（整治）工程（磨盘山-组级路 石狮村9组、盘九路-砖厂 龙安社区3组）</t>
  </si>
  <si>
    <t>磨盘山、盘九路</t>
  </si>
  <si>
    <t>组级路 、龙安社区</t>
  </si>
  <si>
    <t>路基整治</t>
  </si>
  <si>
    <t>上元村</t>
  </si>
  <si>
    <t>云阳县江口镇上元村组级公路通达（新修）工程（2、6 组）</t>
  </si>
  <si>
    <t>新修</t>
  </si>
  <si>
    <t>张家村</t>
  </si>
  <si>
    <t>4、5、6</t>
  </si>
  <si>
    <t>云阳县龙角镇张家村组级公路通达（新修）工程(新农村-上火皇梁 4组、张家院子-柏树嘴 5组、扶家院子-油坊 6组)</t>
  </si>
  <si>
    <t>新农村、张家院子、扶家院子</t>
  </si>
  <si>
    <t>上火皇梁、柏树嘴、油坊</t>
  </si>
  <si>
    <t>长沙村</t>
  </si>
  <si>
    <t>3、5</t>
  </si>
  <si>
    <t>云阳县龙角镇长沙村组级公路通达（新修）工程（堰塘湾～滚子梁 3组  张远兴屋前～丁中田屋后 5组）</t>
  </si>
  <si>
    <t>堰塘湾、张远兴屋前</t>
  </si>
  <si>
    <t>滚子梁、丁中田屋后</t>
  </si>
  <si>
    <t>龙堰村</t>
  </si>
  <si>
    <t>4、6</t>
  </si>
  <si>
    <t>云阳县龙角镇龙堰村组级公路通达（新修）工程（青杠梁～连五间 4组  义渡坡～田垭口6组）</t>
  </si>
  <si>
    <t>青杠梁、义渡坡</t>
  </si>
  <si>
    <t>连五间、田垭口</t>
  </si>
  <si>
    <t>云阳镇</t>
  </si>
  <si>
    <t>硐村社区</t>
  </si>
  <si>
    <t>1、2</t>
  </si>
  <si>
    <t>云阳县云阳镇硐村社区组级路通达（新修）工程（龙云路-刘家院子 1、2组）</t>
  </si>
  <si>
    <t>龙云路</t>
  </si>
  <si>
    <t>刘家院子</t>
  </si>
  <si>
    <t>宝塔村</t>
  </si>
  <si>
    <t>5、7、8、9</t>
  </si>
  <si>
    <t>云阳县云阳镇宝塔村组级路通达（新修）工程（五义包-寨子岩 5组、大坡上-水井湾 9组、左家院子-中本桥 7、8组）</t>
  </si>
  <si>
    <t>五义包、大坡上、左家院子</t>
  </si>
  <si>
    <t>寨子岩、水井湾、中本桥</t>
  </si>
  <si>
    <t>民强村</t>
  </si>
  <si>
    <t>云阳县云阳镇民强村组级公路通达（新修）工程（光华村啸天龙～民强村甘家垭口  7组）</t>
  </si>
  <si>
    <t>光华村啸天龙</t>
  </si>
  <si>
    <t>民强村甘家垭口</t>
  </si>
  <si>
    <t>2、4、5</t>
  </si>
  <si>
    <t>云阳县云阳镇民强村组级公路通达（新修）工程（庙梅路～土地湾2、4组  蔬菜大棚～双河口5组）</t>
  </si>
  <si>
    <t>庙梅路、蔬菜大棚</t>
  </si>
  <si>
    <t>土地湾、双河口</t>
  </si>
  <si>
    <t>红狮镇</t>
  </si>
  <si>
    <t>水田村</t>
  </si>
  <si>
    <t>云阳县红狮镇水田村组级公路通达（新修）工程（刘崇德屋—锁口岩公路 1组）</t>
  </si>
  <si>
    <t>刘崇德屋</t>
  </si>
  <si>
    <t>锁口岩公路</t>
  </si>
  <si>
    <t>平安镇</t>
  </si>
  <si>
    <t>白龙社区</t>
  </si>
  <si>
    <t>6、7、8、9、12</t>
  </si>
  <si>
    <t>云阳县平安镇白龙社区组级公路通达（新修）工程（蒿子片毕玉林处—赵家湾 6、7、8、9、12组）</t>
  </si>
  <si>
    <t>蒿子片毕玉林处</t>
  </si>
  <si>
    <t>赵家湾</t>
  </si>
  <si>
    <t>云阳县后叶镇杉塆村2组组级公路通达（整治）工程（肖启贤-桃树嘴 ）</t>
  </si>
  <si>
    <t>桃树嘴</t>
  </si>
  <si>
    <t>通达路</t>
  </si>
  <si>
    <t>人和街道</t>
  </si>
  <si>
    <t>长河村</t>
  </si>
  <si>
    <t>云阳县人和街道长河村组级公路通达（新修）工程（何培清屋前～万云屋旁 8组  白杨湾～杨家院子9组）</t>
  </si>
  <si>
    <t>何培清屋前、白杨湾</t>
  </si>
  <si>
    <t>万云屋旁、杨家院子</t>
  </si>
  <si>
    <t>附件3</t>
  </si>
  <si>
    <t>云阳县2020年第六批窄路面扩宽及改扩通达通畅工程建设投资计划表</t>
  </si>
  <si>
    <t>5个乡镇</t>
  </si>
  <si>
    <t>1个社区6个村</t>
  </si>
  <si>
    <t>10个组</t>
  </si>
  <si>
    <t>云阳县凤鸣镇养猪场至沙马路窄路面扩宽工程（清江村）</t>
  </si>
  <si>
    <t>拓宽工程</t>
  </si>
  <si>
    <t>复垭村</t>
  </si>
  <si>
    <t>2、7</t>
  </si>
  <si>
    <t>云阳县沙市镇复垭村锣鼓宕至龙洞湾窄路面扩宽硬化工程（2、7组）</t>
  </si>
  <si>
    <t>锣鼓宕</t>
  </si>
  <si>
    <t>龙洞湾</t>
  </si>
  <si>
    <t>扩宽+硬化</t>
  </si>
  <si>
    <t>1、5</t>
  </si>
  <si>
    <t>云阳县路阳镇迎瑞村组级公路扩宽硬化工程（5组、1组）</t>
  </si>
  <si>
    <t>文武村</t>
  </si>
  <si>
    <t>2、7、8、9</t>
  </si>
  <si>
    <t>云阳县路阳镇文武村组级公路扩宽硬化工程（2组、7组、8组、9组）</t>
  </si>
  <si>
    <t>云阳县路阳镇龙王桥社区组级公路扩宽硬化工程（8组、7组）</t>
  </si>
  <si>
    <t>云阳县黄石镇迎新村桐子园码头至分水梁道路错车道增设工程</t>
  </si>
  <si>
    <t>错车道增设</t>
  </si>
  <si>
    <t>木甫村</t>
  </si>
  <si>
    <t>云阳县龙角镇龙杨路锅铲石回头线至响水洞窄路面扩宽工程（木甫村）</t>
  </si>
  <si>
    <t>锅铲石回头线</t>
  </si>
  <si>
    <t>响水洞</t>
  </si>
  <si>
    <t>云阳县凤鸣镇五同村组级公路通达通畅工程 (田启中屋～黄家勇屋 5组)</t>
    <phoneticPr fontId="6" type="noConversion"/>
  </si>
  <si>
    <t>云阳县宝坪镇地坪村组级公路通达通畅工程（茅坪—咸池沟 1组 邹吉生屋—宝坪老敬老院  7组）</t>
    <phoneticPr fontId="6" type="noConversion"/>
  </si>
  <si>
    <t>云阳县宝坪镇水磨社区组级公路通达通畅工程（三块石—水井沟  11组）</t>
    <phoneticPr fontId="6" type="noConversion"/>
  </si>
  <si>
    <t>云阳县宝坪镇枣树村组级公路通达通畅工程（谭家坝—凉水井 8组、 寨梁—刘棚子 4组、 上小湾—下小湾 上小湾—堰塘湾 塝上—向绍强屋 2组、 大松树—土地坪 5组）</t>
    <phoneticPr fontId="6" type="noConversion"/>
  </si>
  <si>
    <t>云阳县宝坪镇荷花村组级公路通达（通畅）工程（垮屋湾—火地沟  7组 水井沟—康家沟  8组）</t>
    <phoneticPr fontId="6" type="noConversion"/>
  </si>
  <si>
    <t>云阳县后叶镇杉塆村组级公路通达通畅工程（肖启贤-程岩湾  杉塆村2组）</t>
    <phoneticPr fontId="6" type="noConversion"/>
  </si>
  <si>
    <t>云阳县蔈草镇丰乐村组级公路通达通畅工程 （吴世术屋前-药池山 1组、木方儿-冉家河坝 3组)</t>
    <phoneticPr fontId="6" type="noConversion"/>
  </si>
  <si>
    <t>云阳县蔈草镇歧柳村组级公路通达通畅工程（水井沟-大坪 张爱明屋旁-肖才元屋前4组、生田塝-横坳 8组)</t>
    <phoneticPr fontId="6" type="noConversion"/>
  </si>
  <si>
    <t>云阳县蔈草镇西阳村组级公路通达通畅工程 (樱桃树槽～龙家湾 6组)</t>
    <phoneticPr fontId="6" type="noConversion"/>
  </si>
  <si>
    <t>云阳县蔈草镇长岭社区组级公路通达通畅工程 (曾家湾～红肚子梁 1组)</t>
    <phoneticPr fontId="6" type="noConversion"/>
  </si>
  <si>
    <t xml:space="preserve">云阳县上坝乡治安村组级公路通达通畅工程（生基村1组-奉节界 2、3组、奉节界-姚家屋场 1组） </t>
    <phoneticPr fontId="6" type="noConversion"/>
  </si>
  <si>
    <t xml:space="preserve">云阳县上坝乡石梁社区组级公路通达通畅工程（3组、2组） </t>
    <phoneticPr fontId="6" type="noConversion"/>
  </si>
  <si>
    <t>云阳县上坝乡药场村组级公路通达通畅工程（3组、4组、2组）</t>
    <phoneticPr fontId="6" type="noConversion"/>
  </si>
  <si>
    <t>云阳县沙市镇秀家村组级公路通达通畅工程（文家屋场-樟树湾 3、4组）</t>
    <phoneticPr fontId="6" type="noConversion"/>
  </si>
  <si>
    <t>云阳县龙洞镇龙升村组级公路通达通畅工程（刘家沟-姜大平  龙升村2、3组）</t>
    <phoneticPr fontId="6" type="noConversion"/>
  </si>
  <si>
    <t>云阳县龙洞镇龙升村组级公路通达通畅工程（中咀—碑石梁  1组  上湾—下湾  6组）</t>
    <phoneticPr fontId="6" type="noConversion"/>
  </si>
  <si>
    <t>云阳县农坝镇云峰村组级公路通达通畅工程（刘永红—康养中心  2组、  6组转盘—谢家院子  6组、  主公路—梨子坪  10组）</t>
    <phoneticPr fontId="6" type="noConversion"/>
  </si>
  <si>
    <t>云阳县外郎乡大花村组级公路通达通畅工程（学堂梁-贾吉明屋 12组、生田湾-楠木桃 4组）</t>
    <phoneticPr fontId="6" type="noConversion"/>
  </si>
  <si>
    <t>云阳县盘龙街道黑马村组级公路通达通畅工程（黑龙路-机耕路2组、王祖华回头线-大坪3组） (2、3、4、5组)</t>
    <phoneticPr fontId="6" type="noConversion"/>
  </si>
  <si>
    <t>云阳县盘龙街道金龙村组级公路通达通畅工程 (长瓦屋-黄泥土包、竹林田-碾盘田 5组)</t>
    <phoneticPr fontId="6" type="noConversion"/>
  </si>
  <si>
    <t>云阳县盘龙街道青春村组级公路通达通畅工程（四合-红瓦房 2组、 林庆湾-新屋户  沙丘-古坟路3组、 (2、3、5、9组)</t>
    <phoneticPr fontId="6" type="noConversion"/>
  </si>
  <si>
    <t>云阳县盘龙街道腾龙村组级公路通达通畅工程 (湾里～钓鱼滩 8组)</t>
    <phoneticPr fontId="6" type="noConversion"/>
  </si>
  <si>
    <t xml:space="preserve">云阳县双龙镇文龙社区组级公路通达通畅工程（9组、6组、3组） </t>
    <phoneticPr fontId="6" type="noConversion"/>
  </si>
  <si>
    <t>云阳县双龙镇长兴村组级公路通达通畅工程（9组、10组、7组）</t>
    <phoneticPr fontId="6" type="noConversion"/>
  </si>
  <si>
    <t xml:space="preserve">云阳县双龙镇双河社区组级公路通达通畅工程（12组） </t>
    <phoneticPr fontId="6" type="noConversion"/>
  </si>
  <si>
    <t>云阳县路阳镇龙王桥社区组级公路通达通畅工程（五猫石-窑湾 3组）</t>
    <phoneticPr fontId="6" type="noConversion"/>
  </si>
  <si>
    <t>云阳县路阳镇迎瑞村组级公路通达通畅工程（野鸭水库路 7组）</t>
    <phoneticPr fontId="6" type="noConversion"/>
  </si>
  <si>
    <t>云阳县路阳镇南海村组级公路通达通畅工程（朱家坪路 蔡志轩养猪场-向可直屋旁 3组）</t>
    <phoneticPr fontId="6" type="noConversion"/>
  </si>
  <si>
    <t>云阳县路阳镇中和村组级公路通达通畅工程（王家湾路上老同子湾-王家湾 14组、中和村-龙王桥社区连接路 6组）</t>
    <phoneticPr fontId="6" type="noConversion"/>
  </si>
  <si>
    <t>云阳县高阳镇团结村组级公路通达通畅工程（7、8、9组）</t>
    <phoneticPr fontId="6" type="noConversion"/>
  </si>
  <si>
    <t>云阳县新津乡石松村组级公路通达通畅工程（上湾梁上-牛栏刺、红湾梁上-大岩、江南煤厂-庙石路 2组)</t>
    <phoneticPr fontId="6" type="noConversion"/>
  </si>
  <si>
    <t>云阳县新津乡紫荆村组级公路通达通畅工程 (杉树湾～冉家坝 1组)</t>
    <phoneticPr fontId="6" type="noConversion"/>
  </si>
  <si>
    <t>云阳县江口镇泥湾村组级公路通达通畅工程（泥湾村12、14 组）</t>
    <phoneticPr fontId="6" type="noConversion"/>
  </si>
  <si>
    <t>云阳县江口镇团滩村组级公路通达通畅工程（陶家梁-河沟  团滩村12组）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</si>
</sst>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00_);[Red]\(0.000\)"/>
    <numFmt numFmtId="178" formatCode="0.00_);[Red]\(0.00\)"/>
    <numFmt numFmtId="179" formatCode="0.00_ "/>
    <numFmt numFmtId="180" formatCode="0.000"/>
  </numFmts>
  <fonts count="1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name val="方正小标宋_GBK"/>
      <charset val="134"/>
    </font>
    <font>
      <sz val="10"/>
      <color rgb="FF000000"/>
      <name val="方正黑体_GBK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方正黑体_GBK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sz val="10"/>
      <name val="方正黑体_GBK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4">
    <xf numFmtId="0" fontId="0" fillId="0" borderId="0" xfId="0"/>
    <xf numFmtId="0" fontId="0" fillId="0" borderId="0" xfId="0" applyFont="1"/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/>
    <xf numFmtId="0" fontId="12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/>
    <xf numFmtId="180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9" fontId="7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2"/>
    <cellStyle name="常规 6" xfId="1"/>
    <cellStyle name="常规_Sheet1" xfId="4"/>
  </cellStyles>
  <dxfs count="30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workbookViewId="0">
      <pane ySplit="4" topLeftCell="A38" activePane="bottomLeft" state="frozen"/>
      <selection pane="bottomLeft" activeCell="B39" sqref="A39:XFD39"/>
    </sheetView>
  </sheetViews>
  <sheetFormatPr defaultColWidth="9" defaultRowHeight="13.5"/>
  <cols>
    <col min="1" max="1" width="3.25" style="30" customWidth="1"/>
    <col min="2" max="2" width="4.625" style="30" customWidth="1"/>
    <col min="3" max="3" width="6.875" style="30" customWidth="1"/>
    <col min="4" max="4" width="5.625" style="30" customWidth="1"/>
    <col min="5" max="5" width="4.375" style="30" customWidth="1"/>
    <col min="6" max="6" width="15.875" style="30" customWidth="1"/>
    <col min="7" max="11" width="9" style="30"/>
    <col min="12" max="12" width="6.375" style="30" customWidth="1"/>
    <col min="13" max="13" width="7.625" style="30" customWidth="1"/>
    <col min="14" max="14" width="7.875" style="30" customWidth="1"/>
    <col min="15" max="15" width="7.625" style="30" customWidth="1"/>
    <col min="16" max="18" width="9" style="30"/>
    <col min="19" max="19" width="12.625" style="31"/>
    <col min="20" max="16384" width="9" style="31"/>
  </cols>
  <sheetData>
    <row r="1" spans="1:18" ht="32.1" customHeight="1">
      <c r="A1" s="55" t="s">
        <v>0</v>
      </c>
      <c r="B1" s="55"/>
      <c r="C1" s="55"/>
      <c r="D1" s="55"/>
    </row>
    <row r="2" spans="1:18" ht="28.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7" customHeight="1">
      <c r="A3" s="64" t="s">
        <v>2</v>
      </c>
      <c r="B3" s="74" t="s">
        <v>3</v>
      </c>
      <c r="C3" s="65" t="s">
        <v>4</v>
      </c>
      <c r="D3" s="65" t="s">
        <v>5</v>
      </c>
      <c r="E3" s="67" t="s">
        <v>6</v>
      </c>
      <c r="F3" s="67" t="s">
        <v>7</v>
      </c>
      <c r="G3" s="67" t="s">
        <v>8</v>
      </c>
      <c r="H3" s="67" t="s">
        <v>9</v>
      </c>
      <c r="I3" s="58" t="s">
        <v>10</v>
      </c>
      <c r="J3" s="59"/>
      <c r="K3" s="60"/>
      <c r="L3" s="69" t="s">
        <v>11</v>
      </c>
      <c r="M3" s="69" t="s">
        <v>12</v>
      </c>
      <c r="N3" s="61" t="s">
        <v>13</v>
      </c>
      <c r="O3" s="62"/>
      <c r="P3" s="63" t="s">
        <v>14</v>
      </c>
      <c r="Q3" s="62"/>
      <c r="R3" s="65" t="s">
        <v>15</v>
      </c>
    </row>
    <row r="4" spans="1:18" ht="38.25">
      <c r="A4" s="64"/>
      <c r="B4" s="75"/>
      <c r="C4" s="66"/>
      <c r="D4" s="66"/>
      <c r="E4" s="68"/>
      <c r="F4" s="68"/>
      <c r="G4" s="68"/>
      <c r="H4" s="68"/>
      <c r="I4" s="32" t="s">
        <v>16</v>
      </c>
      <c r="J4" s="36" t="s">
        <v>17</v>
      </c>
      <c r="K4" s="36" t="s">
        <v>18</v>
      </c>
      <c r="L4" s="70"/>
      <c r="M4" s="70"/>
      <c r="N4" s="37" t="s">
        <v>19</v>
      </c>
      <c r="O4" s="37" t="s">
        <v>20</v>
      </c>
      <c r="P4" s="37" t="s">
        <v>21</v>
      </c>
      <c r="Q4" s="43" t="s">
        <v>22</v>
      </c>
      <c r="R4" s="66"/>
    </row>
    <row r="5" spans="1:18" ht="47.1" customHeight="1">
      <c r="A5" s="29"/>
      <c r="B5" s="33" t="s">
        <v>23</v>
      </c>
      <c r="C5" s="34" t="s">
        <v>24</v>
      </c>
      <c r="D5" s="34" t="s">
        <v>25</v>
      </c>
      <c r="E5" s="34">
        <v>57</v>
      </c>
      <c r="F5" s="34" t="s">
        <v>26</v>
      </c>
      <c r="G5" s="34"/>
      <c r="H5" s="34"/>
      <c r="I5" s="12">
        <f>SUM(I6:I62)</f>
        <v>152.72399999999999</v>
      </c>
      <c r="J5" s="12">
        <f>SUM(J6:J62)</f>
        <v>159.23099999999999</v>
      </c>
      <c r="K5" s="12">
        <f>SUM(K6:K62)</f>
        <v>311.95499999999998</v>
      </c>
      <c r="L5" s="38"/>
      <c r="M5" s="14">
        <f>SUM(M6:M62)</f>
        <v>14735.43</v>
      </c>
      <c r="N5" s="14">
        <f>SUM(N6:N62)</f>
        <v>12993.69</v>
      </c>
      <c r="O5" s="14"/>
      <c r="P5" s="14">
        <f>SUM(P6:P62)</f>
        <v>9996.94</v>
      </c>
      <c r="Q5" s="14">
        <f>SUM(Q6:Q62)</f>
        <v>4738.4899999999989</v>
      </c>
      <c r="R5" s="29"/>
    </row>
    <row r="6" spans="1:18" s="48" customFormat="1" ht="60" customHeight="1">
      <c r="A6" s="44">
        <v>1</v>
      </c>
      <c r="B6" s="45" t="s">
        <v>27</v>
      </c>
      <c r="C6" s="44" t="s">
        <v>28</v>
      </c>
      <c r="D6" s="44">
        <v>5</v>
      </c>
      <c r="E6" s="44">
        <v>1</v>
      </c>
      <c r="F6" s="44" t="s">
        <v>342</v>
      </c>
      <c r="G6" s="44" t="s">
        <v>29</v>
      </c>
      <c r="H6" s="44" t="s">
        <v>30</v>
      </c>
      <c r="I6" s="44">
        <v>0.37</v>
      </c>
      <c r="J6" s="44">
        <v>0.37</v>
      </c>
      <c r="K6" s="44">
        <f>I6+J6</f>
        <v>0.74</v>
      </c>
      <c r="L6" s="46">
        <v>5.66</v>
      </c>
      <c r="M6" s="46">
        <v>42.27</v>
      </c>
      <c r="N6" s="46">
        <v>35.26</v>
      </c>
      <c r="O6" s="46">
        <f>N6/J6</f>
        <v>95.297297297297305</v>
      </c>
      <c r="P6" s="46">
        <v>26</v>
      </c>
      <c r="Q6" s="46">
        <f>M6-P6</f>
        <v>16.270000000000003</v>
      </c>
      <c r="R6" s="47" t="s">
        <v>31</v>
      </c>
    </row>
    <row r="7" spans="1:18" s="48" customFormat="1" ht="72" customHeight="1">
      <c r="A7" s="76">
        <v>2</v>
      </c>
      <c r="B7" s="45" t="s">
        <v>32</v>
      </c>
      <c r="C7" s="44" t="s">
        <v>33</v>
      </c>
      <c r="D7" s="44" t="s">
        <v>34</v>
      </c>
      <c r="E7" s="44">
        <v>2</v>
      </c>
      <c r="F7" s="44" t="s">
        <v>343</v>
      </c>
      <c r="G7" s="44" t="s">
        <v>35</v>
      </c>
      <c r="H7" s="44" t="s">
        <v>36</v>
      </c>
      <c r="I7" s="44">
        <v>4.9359999999999999</v>
      </c>
      <c r="J7" s="44">
        <v>4.9359999999999999</v>
      </c>
      <c r="K7" s="44">
        <f t="shared" ref="K7:K41" si="0">I7+J7</f>
        <v>9.8719999999999999</v>
      </c>
      <c r="L7" s="49">
        <v>4.7039999999999997</v>
      </c>
      <c r="M7" s="50">
        <v>485.12</v>
      </c>
      <c r="N7" s="46">
        <v>425.49</v>
      </c>
      <c r="O7" s="46">
        <f>N7/J7</f>
        <v>86.201377633711502</v>
      </c>
      <c r="P7" s="46">
        <v>309.14999999999998</v>
      </c>
      <c r="Q7" s="46">
        <v>175.97</v>
      </c>
      <c r="R7" s="47" t="s">
        <v>31</v>
      </c>
    </row>
    <row r="8" spans="1:18" s="48" customFormat="1" ht="63.95" customHeight="1">
      <c r="A8" s="76"/>
      <c r="B8" s="45" t="s">
        <v>32</v>
      </c>
      <c r="C8" s="44" t="s">
        <v>37</v>
      </c>
      <c r="D8" s="44">
        <v>11</v>
      </c>
      <c r="E8" s="44">
        <v>3</v>
      </c>
      <c r="F8" s="44" t="s">
        <v>344</v>
      </c>
      <c r="G8" s="44" t="s">
        <v>38</v>
      </c>
      <c r="H8" s="44" t="s">
        <v>39</v>
      </c>
      <c r="I8" s="44">
        <v>2</v>
      </c>
      <c r="J8" s="49">
        <v>2</v>
      </c>
      <c r="K8" s="44">
        <f t="shared" si="0"/>
        <v>4</v>
      </c>
      <c r="L8" s="49">
        <v>4.7539999999999996</v>
      </c>
      <c r="M8" s="50">
        <v>165.42</v>
      </c>
      <c r="N8" s="46">
        <v>144.77000000000001</v>
      </c>
      <c r="O8" s="46">
        <f>N8/J8</f>
        <v>72.385000000000005</v>
      </c>
      <c r="P8" s="46">
        <v>126.06</v>
      </c>
      <c r="Q8" s="46">
        <f t="shared" ref="Q8:Q19" si="1">M8-P8</f>
        <v>39.36</v>
      </c>
      <c r="R8" s="47" t="s">
        <v>31</v>
      </c>
    </row>
    <row r="9" spans="1:18" s="48" customFormat="1" ht="120" customHeight="1">
      <c r="A9" s="76"/>
      <c r="B9" s="45" t="s">
        <v>32</v>
      </c>
      <c r="C9" s="44" t="s">
        <v>40</v>
      </c>
      <c r="D9" s="44" t="s">
        <v>41</v>
      </c>
      <c r="E9" s="44">
        <v>4</v>
      </c>
      <c r="F9" s="44" t="s">
        <v>345</v>
      </c>
      <c r="G9" s="44" t="s">
        <v>42</v>
      </c>
      <c r="H9" s="44" t="s">
        <v>43</v>
      </c>
      <c r="I9" s="44">
        <v>4.6529999999999996</v>
      </c>
      <c r="J9" s="49">
        <v>4.6529999999999996</v>
      </c>
      <c r="K9" s="44">
        <f t="shared" si="0"/>
        <v>9.3059999999999992</v>
      </c>
      <c r="L9" s="49">
        <v>4.6779999999999999</v>
      </c>
      <c r="M9" s="50">
        <v>441.02</v>
      </c>
      <c r="N9" s="46">
        <v>387.26</v>
      </c>
      <c r="O9" s="46">
        <f t="shared" ref="O9:O11" si="2">N9/J9</f>
        <v>83.2280249301526</v>
      </c>
      <c r="P9" s="46">
        <v>290.45999999999998</v>
      </c>
      <c r="Q9" s="46">
        <f t="shared" si="1"/>
        <v>150.56</v>
      </c>
      <c r="R9" s="47" t="s">
        <v>31</v>
      </c>
    </row>
    <row r="10" spans="1:18" s="48" customFormat="1" ht="69.95" customHeight="1">
      <c r="A10" s="76"/>
      <c r="B10" s="45" t="s">
        <v>32</v>
      </c>
      <c r="C10" s="44" t="s">
        <v>44</v>
      </c>
      <c r="D10" s="44" t="s">
        <v>45</v>
      </c>
      <c r="E10" s="44">
        <v>5</v>
      </c>
      <c r="F10" s="44" t="s">
        <v>346</v>
      </c>
      <c r="G10" s="44" t="s">
        <v>46</v>
      </c>
      <c r="H10" s="44" t="s">
        <v>47</v>
      </c>
      <c r="I10" s="44">
        <v>8.2100000000000009</v>
      </c>
      <c r="J10" s="49">
        <v>8.2100000000000009</v>
      </c>
      <c r="K10" s="44">
        <f t="shared" si="0"/>
        <v>16.420000000000002</v>
      </c>
      <c r="L10" s="49">
        <v>5.0380000000000003</v>
      </c>
      <c r="M10" s="50">
        <v>721.48</v>
      </c>
      <c r="N10" s="46">
        <v>632.32000000000005</v>
      </c>
      <c r="O10" s="46">
        <f t="shared" si="2"/>
        <v>77.018270401948797</v>
      </c>
      <c r="P10" s="46">
        <v>543.41999999999996</v>
      </c>
      <c r="Q10" s="46">
        <f t="shared" si="1"/>
        <v>178.06</v>
      </c>
      <c r="R10" s="47" t="s">
        <v>31</v>
      </c>
    </row>
    <row r="11" spans="1:18" s="48" customFormat="1" ht="63.95" customHeight="1">
      <c r="A11" s="51">
        <v>3</v>
      </c>
      <c r="B11" s="44" t="s">
        <v>48</v>
      </c>
      <c r="C11" s="44" t="s">
        <v>49</v>
      </c>
      <c r="D11" s="44">
        <v>2</v>
      </c>
      <c r="E11" s="44">
        <v>6</v>
      </c>
      <c r="F11" s="44" t="s">
        <v>347</v>
      </c>
      <c r="G11" s="44" t="s">
        <v>50</v>
      </c>
      <c r="H11" s="44" t="s">
        <v>51</v>
      </c>
      <c r="I11" s="44"/>
      <c r="J11" s="52">
        <v>2.9769999999999999</v>
      </c>
      <c r="K11" s="44">
        <f t="shared" si="0"/>
        <v>2.9769999999999999</v>
      </c>
      <c r="L11" s="53">
        <v>4.38</v>
      </c>
      <c r="M11" s="53">
        <v>263.42</v>
      </c>
      <c r="N11" s="46">
        <v>234.34</v>
      </c>
      <c r="O11" s="46">
        <f t="shared" si="2"/>
        <v>78.716829022505905</v>
      </c>
      <c r="P11" s="46">
        <v>178.74</v>
      </c>
      <c r="Q11" s="46">
        <f t="shared" si="1"/>
        <v>84.68</v>
      </c>
      <c r="R11" s="47" t="s">
        <v>31</v>
      </c>
    </row>
    <row r="12" spans="1:18" s="48" customFormat="1" ht="72" customHeight="1">
      <c r="A12" s="71">
        <v>4</v>
      </c>
      <c r="B12" s="44" t="s">
        <v>52</v>
      </c>
      <c r="C12" s="44" t="s">
        <v>53</v>
      </c>
      <c r="D12" s="44" t="s">
        <v>54</v>
      </c>
      <c r="E12" s="44">
        <v>7</v>
      </c>
      <c r="F12" s="44" t="s">
        <v>348</v>
      </c>
      <c r="G12" s="44" t="s">
        <v>55</v>
      </c>
      <c r="H12" s="44" t="s">
        <v>56</v>
      </c>
      <c r="I12" s="44">
        <v>2.1349999999999998</v>
      </c>
      <c r="J12" s="54">
        <v>2.1349999999999998</v>
      </c>
      <c r="K12" s="44">
        <f t="shared" si="0"/>
        <v>4.2699999999999996</v>
      </c>
      <c r="L12" s="46">
        <v>4.7</v>
      </c>
      <c r="M12" s="46">
        <v>197.59</v>
      </c>
      <c r="N12" s="46">
        <v>173.16</v>
      </c>
      <c r="O12" s="46">
        <f t="shared" ref="O12:O27" si="3">N12/J12</f>
        <v>81.105386416861805</v>
      </c>
      <c r="P12" s="46">
        <v>133.65</v>
      </c>
      <c r="Q12" s="46">
        <f t="shared" si="1"/>
        <v>63.94</v>
      </c>
      <c r="R12" s="47" t="s">
        <v>31</v>
      </c>
    </row>
    <row r="13" spans="1:18" s="48" customFormat="1" ht="86.1" customHeight="1">
      <c r="A13" s="72"/>
      <c r="B13" s="44" t="s">
        <v>52</v>
      </c>
      <c r="C13" s="44" t="s">
        <v>57</v>
      </c>
      <c r="D13" s="44" t="s">
        <v>58</v>
      </c>
      <c r="E13" s="44">
        <v>8</v>
      </c>
      <c r="F13" s="44" t="s">
        <v>349</v>
      </c>
      <c r="G13" s="44" t="s">
        <v>59</v>
      </c>
      <c r="H13" s="44" t="s">
        <v>60</v>
      </c>
      <c r="I13" s="44">
        <v>3.69</v>
      </c>
      <c r="J13" s="54">
        <v>3.69</v>
      </c>
      <c r="K13" s="44">
        <f t="shared" si="0"/>
        <v>7.38</v>
      </c>
      <c r="L13" s="46">
        <v>5.45</v>
      </c>
      <c r="M13" s="46">
        <v>375.02</v>
      </c>
      <c r="N13" s="46">
        <v>328.95</v>
      </c>
      <c r="O13" s="46">
        <f t="shared" si="3"/>
        <v>89.146341463414601</v>
      </c>
      <c r="P13" s="46">
        <v>253.13</v>
      </c>
      <c r="Q13" s="46">
        <f t="shared" si="1"/>
        <v>121.89</v>
      </c>
      <c r="R13" s="47" t="s">
        <v>31</v>
      </c>
    </row>
    <row r="14" spans="1:18" s="48" customFormat="1" ht="63.95" customHeight="1">
      <c r="A14" s="72"/>
      <c r="B14" s="44" t="s">
        <v>52</v>
      </c>
      <c r="C14" s="44" t="s">
        <v>61</v>
      </c>
      <c r="D14" s="44">
        <v>6</v>
      </c>
      <c r="E14" s="44">
        <v>9</v>
      </c>
      <c r="F14" s="44" t="s">
        <v>350</v>
      </c>
      <c r="G14" s="44" t="s">
        <v>62</v>
      </c>
      <c r="H14" s="44" t="s">
        <v>63</v>
      </c>
      <c r="I14" s="44">
        <v>3.1669999999999998</v>
      </c>
      <c r="J14" s="54">
        <v>3.1669999999999998</v>
      </c>
      <c r="K14" s="44">
        <f t="shared" si="0"/>
        <v>6.3339999999999996</v>
      </c>
      <c r="L14" s="46">
        <v>4.71</v>
      </c>
      <c r="M14" s="46">
        <v>272.47000000000003</v>
      </c>
      <c r="N14" s="46">
        <v>238.58</v>
      </c>
      <c r="O14" s="46">
        <f t="shared" si="3"/>
        <v>75.333122829175906</v>
      </c>
      <c r="P14" s="46">
        <v>198.51</v>
      </c>
      <c r="Q14" s="46">
        <f t="shared" si="1"/>
        <v>73.959999999999994</v>
      </c>
      <c r="R14" s="47" t="s">
        <v>31</v>
      </c>
    </row>
    <row r="15" spans="1:18" s="48" customFormat="1" ht="63.95" customHeight="1">
      <c r="A15" s="73"/>
      <c r="B15" s="44" t="s">
        <v>52</v>
      </c>
      <c r="C15" s="44" t="s">
        <v>64</v>
      </c>
      <c r="D15" s="44">
        <v>1</v>
      </c>
      <c r="E15" s="44">
        <v>10</v>
      </c>
      <c r="F15" s="44" t="s">
        <v>351</v>
      </c>
      <c r="G15" s="44" t="s">
        <v>65</v>
      </c>
      <c r="H15" s="44" t="s">
        <v>66</v>
      </c>
      <c r="I15" s="44">
        <v>0.86</v>
      </c>
      <c r="J15" s="54">
        <v>0.86</v>
      </c>
      <c r="K15" s="44">
        <f t="shared" si="0"/>
        <v>1.72</v>
      </c>
      <c r="L15" s="46">
        <v>4.82</v>
      </c>
      <c r="M15" s="46">
        <v>76.48</v>
      </c>
      <c r="N15" s="46">
        <v>66.98</v>
      </c>
      <c r="O15" s="46">
        <f t="shared" si="3"/>
        <v>77.883720930232599</v>
      </c>
      <c r="P15" s="46">
        <v>54.66</v>
      </c>
      <c r="Q15" s="46">
        <f t="shared" si="1"/>
        <v>21.82</v>
      </c>
      <c r="R15" s="47" t="s">
        <v>31</v>
      </c>
    </row>
    <row r="16" spans="1:18" s="48" customFormat="1" ht="78.95" customHeight="1">
      <c r="A16" s="71">
        <v>5</v>
      </c>
      <c r="B16" s="44" t="s">
        <v>67</v>
      </c>
      <c r="C16" s="44" t="s">
        <v>68</v>
      </c>
      <c r="D16" s="44" t="s">
        <v>69</v>
      </c>
      <c r="E16" s="44">
        <v>11</v>
      </c>
      <c r="F16" s="44" t="s">
        <v>352</v>
      </c>
      <c r="G16" s="44" t="s">
        <v>70</v>
      </c>
      <c r="H16" s="44" t="s">
        <v>71</v>
      </c>
      <c r="I16" s="44">
        <v>5.2290000000000001</v>
      </c>
      <c r="J16" s="47">
        <v>5.2290000000000001</v>
      </c>
      <c r="K16" s="44">
        <f t="shared" si="0"/>
        <v>10.458</v>
      </c>
      <c r="L16" s="46">
        <v>4.33</v>
      </c>
      <c r="M16" s="46">
        <v>444.08</v>
      </c>
      <c r="N16" s="46">
        <v>396.09</v>
      </c>
      <c r="O16" s="46">
        <f t="shared" si="3"/>
        <v>75.748709122203095</v>
      </c>
      <c r="P16" s="46">
        <v>311.86</v>
      </c>
      <c r="Q16" s="46">
        <f t="shared" si="1"/>
        <v>132.22</v>
      </c>
      <c r="R16" s="44" t="s">
        <v>31</v>
      </c>
    </row>
    <row r="17" spans="1:18" s="48" customFormat="1" ht="63.95" customHeight="1">
      <c r="A17" s="72"/>
      <c r="B17" s="44" t="s">
        <v>67</v>
      </c>
      <c r="C17" s="44" t="s">
        <v>72</v>
      </c>
      <c r="D17" s="44" t="s">
        <v>73</v>
      </c>
      <c r="E17" s="44">
        <v>12</v>
      </c>
      <c r="F17" s="44" t="s">
        <v>353</v>
      </c>
      <c r="G17" s="47"/>
      <c r="H17" s="47"/>
      <c r="I17" s="47">
        <v>1.1499999999999999</v>
      </c>
      <c r="J17" s="47">
        <v>1.1499999999999999</v>
      </c>
      <c r="K17" s="44">
        <f t="shared" si="0"/>
        <v>2.2999999999999998</v>
      </c>
      <c r="L17" s="47">
        <v>5.67</v>
      </c>
      <c r="M17" s="47">
        <v>111.7</v>
      </c>
      <c r="N17" s="46">
        <v>99.85</v>
      </c>
      <c r="O17" s="46">
        <f t="shared" si="3"/>
        <v>86.826086956521706</v>
      </c>
      <c r="P17" s="46">
        <v>80.91</v>
      </c>
      <c r="Q17" s="46">
        <f t="shared" si="1"/>
        <v>30.79</v>
      </c>
      <c r="R17" s="44" t="s">
        <v>31</v>
      </c>
    </row>
    <row r="18" spans="1:18" s="48" customFormat="1" ht="63.95" customHeight="1">
      <c r="A18" s="73"/>
      <c r="B18" s="44" t="s">
        <v>67</v>
      </c>
      <c r="C18" s="44" t="s">
        <v>74</v>
      </c>
      <c r="D18" s="44" t="s">
        <v>75</v>
      </c>
      <c r="E18" s="44">
        <v>13</v>
      </c>
      <c r="F18" s="44" t="s">
        <v>354</v>
      </c>
      <c r="G18" s="47"/>
      <c r="H18" s="47"/>
      <c r="I18" s="47">
        <v>3.9870000000000001</v>
      </c>
      <c r="J18" s="47">
        <v>3.9870000000000001</v>
      </c>
      <c r="K18" s="44">
        <f t="shared" si="0"/>
        <v>7.9740000000000002</v>
      </c>
      <c r="L18" s="47">
        <v>4.1900000000000004</v>
      </c>
      <c r="M18" s="47">
        <v>300.73</v>
      </c>
      <c r="N18" s="46">
        <v>267.58</v>
      </c>
      <c r="O18" s="46">
        <f t="shared" si="3"/>
        <v>67.113117632305006</v>
      </c>
      <c r="P18" s="46">
        <v>233.32</v>
      </c>
      <c r="Q18" s="46">
        <f t="shared" si="1"/>
        <v>67.41</v>
      </c>
      <c r="R18" s="44" t="s">
        <v>31</v>
      </c>
    </row>
    <row r="19" spans="1:18" s="48" customFormat="1" ht="63.95" customHeight="1">
      <c r="A19" s="44">
        <v>6</v>
      </c>
      <c r="B19" s="44" t="s">
        <v>76</v>
      </c>
      <c r="C19" s="44" t="s">
        <v>77</v>
      </c>
      <c r="D19" s="44" t="s">
        <v>78</v>
      </c>
      <c r="E19" s="44">
        <v>14</v>
      </c>
      <c r="F19" s="44" t="s">
        <v>355</v>
      </c>
      <c r="G19" s="47" t="s">
        <v>79</v>
      </c>
      <c r="H19" s="47" t="s">
        <v>80</v>
      </c>
      <c r="I19" s="47"/>
      <c r="J19" s="54">
        <v>3.53</v>
      </c>
      <c r="K19" s="44">
        <f t="shared" si="0"/>
        <v>3.53</v>
      </c>
      <c r="L19" s="47">
        <v>5.24</v>
      </c>
      <c r="M19" s="47">
        <v>355.32</v>
      </c>
      <c r="N19" s="46">
        <v>318.41000000000003</v>
      </c>
      <c r="O19" s="46">
        <f t="shared" si="3"/>
        <v>90.201133144475904</v>
      </c>
      <c r="P19" s="46">
        <v>236.23</v>
      </c>
      <c r="Q19" s="46">
        <f t="shared" si="1"/>
        <v>119.09</v>
      </c>
      <c r="R19" s="44" t="s">
        <v>31</v>
      </c>
    </row>
    <row r="20" spans="1:18" s="48" customFormat="1" ht="63.95" customHeight="1">
      <c r="A20" s="71">
        <v>7</v>
      </c>
      <c r="B20" s="44" t="s">
        <v>81</v>
      </c>
      <c r="C20" s="44" t="s">
        <v>82</v>
      </c>
      <c r="D20" s="44" t="s">
        <v>73</v>
      </c>
      <c r="E20" s="44">
        <v>15</v>
      </c>
      <c r="F20" s="44" t="s">
        <v>356</v>
      </c>
      <c r="G20" s="44" t="s">
        <v>83</v>
      </c>
      <c r="H20" s="44" t="s">
        <v>84</v>
      </c>
      <c r="I20" s="44">
        <v>3.6349999999999998</v>
      </c>
      <c r="J20" s="52">
        <v>3.6349999999999998</v>
      </c>
      <c r="K20" s="44">
        <f t="shared" si="0"/>
        <v>7.27</v>
      </c>
      <c r="L20" s="53">
        <v>4.82</v>
      </c>
      <c r="M20" s="53">
        <v>379.93</v>
      </c>
      <c r="N20" s="46">
        <v>339.31</v>
      </c>
      <c r="O20" s="46">
        <f t="shared" si="3"/>
        <v>93.345254470426397</v>
      </c>
      <c r="P20" s="46">
        <v>231.04</v>
      </c>
      <c r="Q20" s="46">
        <f t="shared" ref="Q20:Q41" si="4">M20-P20</f>
        <v>148.88999999999999</v>
      </c>
      <c r="R20" s="47" t="s">
        <v>31</v>
      </c>
    </row>
    <row r="21" spans="1:18" s="48" customFormat="1" ht="75.95" customHeight="1">
      <c r="A21" s="73"/>
      <c r="B21" s="44" t="s">
        <v>81</v>
      </c>
      <c r="C21" s="44" t="s">
        <v>82</v>
      </c>
      <c r="D21" s="44" t="s">
        <v>85</v>
      </c>
      <c r="E21" s="44">
        <v>16</v>
      </c>
      <c r="F21" s="44" t="s">
        <v>357</v>
      </c>
      <c r="G21" s="44" t="s">
        <v>86</v>
      </c>
      <c r="H21" s="44" t="s">
        <v>87</v>
      </c>
      <c r="I21" s="44">
        <v>4.6589999999999998</v>
      </c>
      <c r="J21" s="44">
        <v>4.6589999999999998</v>
      </c>
      <c r="K21" s="44">
        <f t="shared" si="0"/>
        <v>9.3179999999999996</v>
      </c>
      <c r="L21" s="53">
        <v>4.992</v>
      </c>
      <c r="M21" s="53">
        <v>473.5</v>
      </c>
      <c r="N21" s="46">
        <v>415.55</v>
      </c>
      <c r="O21" s="46">
        <f t="shared" si="3"/>
        <v>89.192959862631497</v>
      </c>
      <c r="P21" s="46">
        <v>302.54000000000002</v>
      </c>
      <c r="Q21" s="46">
        <f t="shared" si="4"/>
        <v>170.96</v>
      </c>
      <c r="R21" s="47" t="s">
        <v>31</v>
      </c>
    </row>
    <row r="22" spans="1:18" s="48" customFormat="1" ht="99" customHeight="1">
      <c r="A22" s="44">
        <v>8</v>
      </c>
      <c r="B22" s="44" t="s">
        <v>88</v>
      </c>
      <c r="C22" s="44" t="s">
        <v>89</v>
      </c>
      <c r="D22" s="44" t="s">
        <v>90</v>
      </c>
      <c r="E22" s="44">
        <v>17</v>
      </c>
      <c r="F22" s="44" t="s">
        <v>358</v>
      </c>
      <c r="G22" s="44" t="s">
        <v>91</v>
      </c>
      <c r="H22" s="44" t="s">
        <v>92</v>
      </c>
      <c r="I22" s="44">
        <v>4.0869999999999997</v>
      </c>
      <c r="J22" s="44">
        <v>4.0869999999999997</v>
      </c>
      <c r="K22" s="44">
        <f t="shared" si="0"/>
        <v>8.1739999999999995</v>
      </c>
      <c r="L22" s="49">
        <v>5.0069999999999997</v>
      </c>
      <c r="M22" s="49">
        <v>350.67</v>
      </c>
      <c r="N22" s="46">
        <v>305.11</v>
      </c>
      <c r="O22" s="46">
        <f t="shared" si="3"/>
        <v>74.653780278933198</v>
      </c>
      <c r="P22" s="46">
        <v>265.88</v>
      </c>
      <c r="Q22" s="46">
        <f t="shared" si="4"/>
        <v>84.79</v>
      </c>
      <c r="R22" s="47" t="s">
        <v>31</v>
      </c>
    </row>
    <row r="23" spans="1:18" s="48" customFormat="1" ht="75" customHeight="1">
      <c r="A23" s="44">
        <v>9</v>
      </c>
      <c r="B23" s="44" t="s">
        <v>93</v>
      </c>
      <c r="C23" s="44" t="s">
        <v>94</v>
      </c>
      <c r="D23" s="44" t="s">
        <v>95</v>
      </c>
      <c r="E23" s="44">
        <v>18</v>
      </c>
      <c r="F23" s="44" t="s">
        <v>359</v>
      </c>
      <c r="G23" s="44" t="s">
        <v>96</v>
      </c>
      <c r="H23" s="44" t="s">
        <v>97</v>
      </c>
      <c r="I23" s="44">
        <v>2.7589999999999999</v>
      </c>
      <c r="J23" s="47">
        <v>2.7589999999999999</v>
      </c>
      <c r="K23" s="44">
        <f t="shared" si="0"/>
        <v>5.5179999999999998</v>
      </c>
      <c r="L23" s="46">
        <v>5.15</v>
      </c>
      <c r="M23" s="46">
        <v>253.65</v>
      </c>
      <c r="N23" s="46">
        <v>226.86</v>
      </c>
      <c r="O23" s="46">
        <f t="shared" si="3"/>
        <v>82.225444001449802</v>
      </c>
      <c r="P23" s="46">
        <v>182.65</v>
      </c>
      <c r="Q23" s="46">
        <f t="shared" si="4"/>
        <v>71</v>
      </c>
      <c r="R23" s="47" t="s">
        <v>31</v>
      </c>
    </row>
    <row r="24" spans="1:18" s="48" customFormat="1" ht="81" customHeight="1">
      <c r="A24" s="71">
        <v>10</v>
      </c>
      <c r="B24" s="44" t="s">
        <v>98</v>
      </c>
      <c r="C24" s="44" t="s">
        <v>99</v>
      </c>
      <c r="D24" s="44" t="s">
        <v>100</v>
      </c>
      <c r="E24" s="44">
        <v>19</v>
      </c>
      <c r="F24" s="44" t="s">
        <v>360</v>
      </c>
      <c r="G24" s="44" t="s">
        <v>101</v>
      </c>
      <c r="H24" s="44" t="s">
        <v>102</v>
      </c>
      <c r="I24" s="44">
        <v>2.9319999999999999</v>
      </c>
      <c r="J24" s="54">
        <v>2.9319999999999999</v>
      </c>
      <c r="K24" s="44">
        <f t="shared" si="0"/>
        <v>5.8639999999999999</v>
      </c>
      <c r="L24" s="46">
        <v>4.79</v>
      </c>
      <c r="M24" s="46">
        <v>282.11</v>
      </c>
      <c r="N24" s="46">
        <v>248.75</v>
      </c>
      <c r="O24" s="46">
        <f t="shared" si="3"/>
        <v>84.839699863574396</v>
      </c>
      <c r="P24" s="46">
        <v>185.65</v>
      </c>
      <c r="Q24" s="46">
        <f t="shared" si="4"/>
        <v>96.46</v>
      </c>
      <c r="R24" s="47" t="s">
        <v>31</v>
      </c>
    </row>
    <row r="25" spans="1:18" s="48" customFormat="1" ht="75" customHeight="1">
      <c r="A25" s="72"/>
      <c r="B25" s="44" t="s">
        <v>98</v>
      </c>
      <c r="C25" s="44" t="s">
        <v>103</v>
      </c>
      <c r="D25" s="44">
        <v>5</v>
      </c>
      <c r="E25" s="44">
        <v>20</v>
      </c>
      <c r="F25" s="44" t="s">
        <v>361</v>
      </c>
      <c r="G25" s="44" t="s">
        <v>104</v>
      </c>
      <c r="H25" s="44" t="s">
        <v>105</v>
      </c>
      <c r="I25" s="44">
        <v>0.76900000000000002</v>
      </c>
      <c r="J25" s="54">
        <v>0.76900000000000002</v>
      </c>
      <c r="K25" s="44">
        <f t="shared" si="0"/>
        <v>1.538</v>
      </c>
      <c r="L25" s="46">
        <v>4.6399999999999997</v>
      </c>
      <c r="M25" s="46">
        <v>69.989999999999995</v>
      </c>
      <c r="N25" s="46">
        <v>61.69</v>
      </c>
      <c r="O25" s="46">
        <f t="shared" si="3"/>
        <v>80.221066319895996</v>
      </c>
      <c r="P25" s="46">
        <v>47.77</v>
      </c>
      <c r="Q25" s="46">
        <f t="shared" si="4"/>
        <v>22.22</v>
      </c>
      <c r="R25" s="47" t="s">
        <v>31</v>
      </c>
    </row>
    <row r="26" spans="1:18" s="48" customFormat="1" ht="90" customHeight="1">
      <c r="A26" s="72"/>
      <c r="B26" s="44" t="s">
        <v>98</v>
      </c>
      <c r="C26" s="44" t="s">
        <v>106</v>
      </c>
      <c r="D26" s="44" t="s">
        <v>107</v>
      </c>
      <c r="E26" s="44">
        <v>21</v>
      </c>
      <c r="F26" s="44" t="s">
        <v>362</v>
      </c>
      <c r="G26" s="44" t="s">
        <v>108</v>
      </c>
      <c r="H26" s="44" t="s">
        <v>109</v>
      </c>
      <c r="I26" s="44">
        <v>2.2839999999999998</v>
      </c>
      <c r="J26" s="54">
        <v>2.2839999999999998</v>
      </c>
      <c r="K26" s="44">
        <f t="shared" si="0"/>
        <v>4.5679999999999996</v>
      </c>
      <c r="L26" s="46">
        <v>4.72</v>
      </c>
      <c r="M26" s="46">
        <v>205.05</v>
      </c>
      <c r="N26" s="46">
        <v>180.76</v>
      </c>
      <c r="O26" s="46">
        <f t="shared" si="3"/>
        <v>79.141856392294201</v>
      </c>
      <c r="P26" s="46">
        <v>143.34</v>
      </c>
      <c r="Q26" s="46">
        <f t="shared" si="4"/>
        <v>61.71</v>
      </c>
      <c r="R26" s="47" t="s">
        <v>31</v>
      </c>
    </row>
    <row r="27" spans="1:18" s="48" customFormat="1" ht="63.95" customHeight="1">
      <c r="A27" s="73"/>
      <c r="B27" s="44" t="s">
        <v>98</v>
      </c>
      <c r="C27" s="44" t="s">
        <v>110</v>
      </c>
      <c r="D27" s="44">
        <v>8</v>
      </c>
      <c r="E27" s="44">
        <v>22</v>
      </c>
      <c r="F27" s="44" t="s">
        <v>363</v>
      </c>
      <c r="G27" s="44" t="s">
        <v>111</v>
      </c>
      <c r="H27" s="44" t="s">
        <v>112</v>
      </c>
      <c r="I27" s="44">
        <v>1.657</v>
      </c>
      <c r="J27" s="54">
        <v>1.657</v>
      </c>
      <c r="K27" s="44">
        <f t="shared" si="0"/>
        <v>3.3140000000000001</v>
      </c>
      <c r="L27" s="46">
        <v>4.93</v>
      </c>
      <c r="M27" s="46">
        <v>164.06</v>
      </c>
      <c r="N27" s="46">
        <v>144.72</v>
      </c>
      <c r="O27" s="46">
        <f t="shared" si="3"/>
        <v>87.338563669281797</v>
      </c>
      <c r="P27" s="46">
        <v>106.78</v>
      </c>
      <c r="Q27" s="46">
        <f t="shared" si="4"/>
        <v>57.28</v>
      </c>
      <c r="R27" s="47" t="s">
        <v>31</v>
      </c>
    </row>
    <row r="28" spans="1:18" s="48" customFormat="1" ht="63.95" customHeight="1">
      <c r="A28" s="71">
        <v>11</v>
      </c>
      <c r="B28" s="44" t="s">
        <v>113</v>
      </c>
      <c r="C28" s="44" t="s">
        <v>114</v>
      </c>
      <c r="D28" s="44" t="s">
        <v>115</v>
      </c>
      <c r="E28" s="44">
        <v>23</v>
      </c>
      <c r="F28" s="44" t="s">
        <v>364</v>
      </c>
      <c r="G28" s="47"/>
      <c r="H28" s="47"/>
      <c r="I28" s="47">
        <v>2.581</v>
      </c>
      <c r="J28" s="47">
        <v>2.581</v>
      </c>
      <c r="K28" s="44">
        <f t="shared" si="0"/>
        <v>5.1619999999999999</v>
      </c>
      <c r="L28" s="47">
        <v>4.41</v>
      </c>
      <c r="M28" s="47">
        <v>231.15</v>
      </c>
      <c r="N28" s="46">
        <v>206.86</v>
      </c>
      <c r="O28" s="46">
        <f t="shared" ref="O28:O41" si="5">N28/J28</f>
        <v>80.147229755908597</v>
      </c>
      <c r="P28" s="46">
        <v>155.58000000000001</v>
      </c>
      <c r="Q28" s="46">
        <f t="shared" si="4"/>
        <v>75.569999999999993</v>
      </c>
      <c r="R28" s="47" t="s">
        <v>31</v>
      </c>
    </row>
    <row r="29" spans="1:18" s="48" customFormat="1" ht="63.95" customHeight="1">
      <c r="A29" s="72"/>
      <c r="B29" s="44" t="s">
        <v>113</v>
      </c>
      <c r="C29" s="44" t="s">
        <v>116</v>
      </c>
      <c r="D29" s="44" t="s">
        <v>117</v>
      </c>
      <c r="E29" s="44">
        <v>24</v>
      </c>
      <c r="F29" s="44" t="s">
        <v>365</v>
      </c>
      <c r="G29" s="47"/>
      <c r="H29" s="47"/>
      <c r="I29" s="47">
        <v>4.4169999999999998</v>
      </c>
      <c r="J29" s="47">
        <v>4.4169999999999998</v>
      </c>
      <c r="K29" s="44">
        <f t="shared" si="0"/>
        <v>8.8339999999999996</v>
      </c>
      <c r="L29" s="47">
        <v>4.62</v>
      </c>
      <c r="M29" s="47">
        <v>410.39</v>
      </c>
      <c r="N29" s="46">
        <v>367.42</v>
      </c>
      <c r="O29" s="46">
        <f t="shared" si="5"/>
        <v>83.183155988227298</v>
      </c>
      <c r="P29" s="46">
        <v>273.68</v>
      </c>
      <c r="Q29" s="46">
        <f t="shared" si="4"/>
        <v>136.71</v>
      </c>
      <c r="R29" s="47" t="s">
        <v>31</v>
      </c>
    </row>
    <row r="30" spans="1:18" s="48" customFormat="1" ht="63.95" customHeight="1">
      <c r="A30" s="73"/>
      <c r="B30" s="44" t="s">
        <v>113</v>
      </c>
      <c r="C30" s="44" t="s">
        <v>118</v>
      </c>
      <c r="D30" s="44">
        <v>12</v>
      </c>
      <c r="E30" s="44">
        <v>25</v>
      </c>
      <c r="F30" s="44" t="s">
        <v>366</v>
      </c>
      <c r="G30" s="44"/>
      <c r="H30" s="44"/>
      <c r="I30" s="44">
        <v>0.86199999999999999</v>
      </c>
      <c r="J30" s="47">
        <v>0.86199999999999999</v>
      </c>
      <c r="K30" s="44">
        <f t="shared" si="0"/>
        <v>1.724</v>
      </c>
      <c r="L30" s="47">
        <v>5.0199999999999996</v>
      </c>
      <c r="M30" s="47">
        <v>89.02</v>
      </c>
      <c r="N30" s="46">
        <v>79.819999999999993</v>
      </c>
      <c r="O30" s="46">
        <f t="shared" si="5"/>
        <v>92.598607888631093</v>
      </c>
      <c r="P30" s="46">
        <v>56.17</v>
      </c>
      <c r="Q30" s="46">
        <f t="shared" si="4"/>
        <v>32.85</v>
      </c>
      <c r="R30" s="47" t="s">
        <v>31</v>
      </c>
    </row>
    <row r="31" spans="1:18" s="48" customFormat="1" ht="63.95" customHeight="1">
      <c r="A31" s="71">
        <v>12</v>
      </c>
      <c r="B31" s="44" t="s">
        <v>119</v>
      </c>
      <c r="C31" s="44" t="s">
        <v>120</v>
      </c>
      <c r="D31" s="44">
        <v>3</v>
      </c>
      <c r="E31" s="44">
        <v>26</v>
      </c>
      <c r="F31" s="44" t="s">
        <v>367</v>
      </c>
      <c r="G31" s="47" t="s">
        <v>121</v>
      </c>
      <c r="H31" s="47" t="s">
        <v>122</v>
      </c>
      <c r="I31" s="47">
        <v>1.262</v>
      </c>
      <c r="J31" s="47">
        <v>1.262</v>
      </c>
      <c r="K31" s="44">
        <f t="shared" si="0"/>
        <v>2.524</v>
      </c>
      <c r="L31" s="47">
        <v>4.18</v>
      </c>
      <c r="M31" s="47">
        <v>119.14</v>
      </c>
      <c r="N31" s="46">
        <v>106.94</v>
      </c>
      <c r="O31" s="46">
        <f t="shared" si="5"/>
        <v>84.738510301109301</v>
      </c>
      <c r="P31" s="46">
        <v>73.75</v>
      </c>
      <c r="Q31" s="46">
        <f t="shared" si="4"/>
        <v>45.39</v>
      </c>
      <c r="R31" s="47" t="s">
        <v>31</v>
      </c>
    </row>
    <row r="32" spans="1:18" s="48" customFormat="1" ht="63.95" customHeight="1">
      <c r="A32" s="72"/>
      <c r="B32" s="44" t="s">
        <v>119</v>
      </c>
      <c r="C32" s="44" t="s">
        <v>123</v>
      </c>
      <c r="D32" s="44">
        <v>7</v>
      </c>
      <c r="E32" s="44">
        <v>27</v>
      </c>
      <c r="F32" s="44" t="s">
        <v>368</v>
      </c>
      <c r="G32" s="47"/>
      <c r="H32" s="47"/>
      <c r="I32" s="47">
        <v>2.1680000000000001</v>
      </c>
      <c r="J32" s="47">
        <v>2.1680000000000001</v>
      </c>
      <c r="K32" s="44">
        <f t="shared" si="0"/>
        <v>4.3360000000000003</v>
      </c>
      <c r="L32" s="47">
        <v>4.38</v>
      </c>
      <c r="M32" s="47">
        <v>197.78</v>
      </c>
      <c r="N32" s="46">
        <v>177.32</v>
      </c>
      <c r="O32" s="46">
        <f t="shared" si="5"/>
        <v>81.789667896679006</v>
      </c>
      <c r="P32" s="46">
        <v>130.16999999999999</v>
      </c>
      <c r="Q32" s="46">
        <f t="shared" si="4"/>
        <v>67.61</v>
      </c>
      <c r="R32" s="47" t="s">
        <v>31</v>
      </c>
    </row>
    <row r="33" spans="1:18" s="48" customFormat="1" ht="63.95" customHeight="1">
      <c r="A33" s="72"/>
      <c r="B33" s="44" t="s">
        <v>119</v>
      </c>
      <c r="C33" s="44" t="s">
        <v>124</v>
      </c>
      <c r="D33" s="44">
        <v>3</v>
      </c>
      <c r="E33" s="44">
        <v>28</v>
      </c>
      <c r="F33" s="44" t="s">
        <v>369</v>
      </c>
      <c r="G33" s="44" t="s">
        <v>125</v>
      </c>
      <c r="H33" s="44" t="s">
        <v>126</v>
      </c>
      <c r="I33" s="44">
        <v>1.167</v>
      </c>
      <c r="J33" s="47">
        <v>1.167</v>
      </c>
      <c r="K33" s="44">
        <f t="shared" si="0"/>
        <v>2.3340000000000001</v>
      </c>
      <c r="L33" s="47">
        <v>4.46</v>
      </c>
      <c r="M33" s="47">
        <v>97.3</v>
      </c>
      <c r="N33" s="46">
        <v>87.12</v>
      </c>
      <c r="O33" s="46">
        <f t="shared" si="5"/>
        <v>74.652956298200493</v>
      </c>
      <c r="P33" s="46">
        <v>70.81</v>
      </c>
      <c r="Q33" s="46">
        <f t="shared" si="4"/>
        <v>26.49</v>
      </c>
      <c r="R33" s="47" t="s">
        <v>31</v>
      </c>
    </row>
    <row r="34" spans="1:18" s="48" customFormat="1" ht="81.95" customHeight="1">
      <c r="A34" s="73"/>
      <c r="B34" s="44" t="s">
        <v>119</v>
      </c>
      <c r="C34" s="44" t="s">
        <v>127</v>
      </c>
      <c r="D34" s="44" t="s">
        <v>128</v>
      </c>
      <c r="E34" s="44">
        <v>29</v>
      </c>
      <c r="F34" s="44" t="s">
        <v>370</v>
      </c>
      <c r="G34" s="44" t="s">
        <v>129</v>
      </c>
      <c r="H34" s="44" t="s">
        <v>130</v>
      </c>
      <c r="I34" s="44">
        <v>4.1529999999999996</v>
      </c>
      <c r="J34" s="47">
        <v>4.1529999999999996</v>
      </c>
      <c r="K34" s="44">
        <f t="shared" si="0"/>
        <v>8.3059999999999992</v>
      </c>
      <c r="L34" s="47">
        <v>4.5999999999999996</v>
      </c>
      <c r="M34" s="47">
        <v>372.49</v>
      </c>
      <c r="N34" s="46">
        <v>333.89</v>
      </c>
      <c r="O34" s="46">
        <f t="shared" si="5"/>
        <v>80.397303154346304</v>
      </c>
      <c r="P34" s="46">
        <v>256.66000000000003</v>
      </c>
      <c r="Q34" s="46">
        <f t="shared" si="4"/>
        <v>115.83</v>
      </c>
      <c r="R34" s="47" t="s">
        <v>31</v>
      </c>
    </row>
    <row r="35" spans="1:18" s="48" customFormat="1" ht="63.95" customHeight="1">
      <c r="A35" s="44">
        <v>13</v>
      </c>
      <c r="B35" s="44" t="s">
        <v>131</v>
      </c>
      <c r="C35" s="44" t="s">
        <v>132</v>
      </c>
      <c r="D35" s="44" t="s">
        <v>133</v>
      </c>
      <c r="E35" s="44">
        <v>30</v>
      </c>
      <c r="F35" s="44" t="s">
        <v>371</v>
      </c>
      <c r="G35" s="47"/>
      <c r="H35" s="47"/>
      <c r="I35" s="47">
        <v>1.9359999999999999</v>
      </c>
      <c r="J35" s="44">
        <v>1.9359999999999999</v>
      </c>
      <c r="K35" s="44">
        <f t="shared" si="0"/>
        <v>3.8719999999999999</v>
      </c>
      <c r="L35" s="47">
        <v>4.6500000000000004</v>
      </c>
      <c r="M35" s="47">
        <v>181.2</v>
      </c>
      <c r="N35" s="46">
        <v>162.28</v>
      </c>
      <c r="O35" s="46">
        <f t="shared" si="5"/>
        <v>83.822314049586794</v>
      </c>
      <c r="P35" s="46">
        <v>120.42</v>
      </c>
      <c r="Q35" s="46">
        <f t="shared" si="4"/>
        <v>60.78</v>
      </c>
      <c r="R35" s="44" t="s">
        <v>31</v>
      </c>
    </row>
    <row r="36" spans="1:18" s="48" customFormat="1" ht="78.95" customHeight="1">
      <c r="A36" s="71">
        <v>14</v>
      </c>
      <c r="B36" s="44" t="s">
        <v>134</v>
      </c>
      <c r="C36" s="44" t="s">
        <v>135</v>
      </c>
      <c r="D36" s="44">
        <v>2</v>
      </c>
      <c r="E36" s="44">
        <v>31</v>
      </c>
      <c r="F36" s="44" t="s">
        <v>372</v>
      </c>
      <c r="G36" s="44" t="s">
        <v>136</v>
      </c>
      <c r="H36" s="44" t="s">
        <v>137</v>
      </c>
      <c r="I36" s="44">
        <v>2.8740000000000001</v>
      </c>
      <c r="J36" s="54">
        <v>2.8740000000000001</v>
      </c>
      <c r="K36" s="44">
        <f t="shared" si="0"/>
        <v>5.7480000000000002</v>
      </c>
      <c r="L36" s="46">
        <v>4.72</v>
      </c>
      <c r="M36" s="46">
        <v>273.75</v>
      </c>
      <c r="N36" s="46">
        <v>240.68</v>
      </c>
      <c r="O36" s="46">
        <f t="shared" si="5"/>
        <v>83.743910925539296</v>
      </c>
      <c r="P36" s="46">
        <v>180.37</v>
      </c>
      <c r="Q36" s="46">
        <f t="shared" si="4"/>
        <v>93.38</v>
      </c>
      <c r="R36" s="47" t="s">
        <v>31</v>
      </c>
    </row>
    <row r="37" spans="1:18" s="48" customFormat="1" ht="63.95" customHeight="1">
      <c r="A37" s="73"/>
      <c r="B37" s="44" t="s">
        <v>134</v>
      </c>
      <c r="C37" s="44" t="s">
        <v>138</v>
      </c>
      <c r="D37" s="44">
        <v>1</v>
      </c>
      <c r="E37" s="44">
        <v>32</v>
      </c>
      <c r="F37" s="44" t="s">
        <v>373</v>
      </c>
      <c r="G37" s="44" t="s">
        <v>139</v>
      </c>
      <c r="H37" s="44" t="s">
        <v>140</v>
      </c>
      <c r="I37" s="44">
        <v>1.353</v>
      </c>
      <c r="J37" s="54">
        <v>1.353</v>
      </c>
      <c r="K37" s="44">
        <f t="shared" si="0"/>
        <v>2.706</v>
      </c>
      <c r="L37" s="46">
        <v>5.13</v>
      </c>
      <c r="M37" s="46">
        <v>112.7</v>
      </c>
      <c r="N37" s="46">
        <v>98.91</v>
      </c>
      <c r="O37" s="46">
        <f t="shared" si="5"/>
        <v>73.104212860310398</v>
      </c>
      <c r="P37" s="46">
        <v>89.35</v>
      </c>
      <c r="Q37" s="46">
        <f t="shared" si="4"/>
        <v>23.35</v>
      </c>
      <c r="R37" s="47" t="s">
        <v>31</v>
      </c>
    </row>
    <row r="38" spans="1:18" s="48" customFormat="1" ht="63.95" customHeight="1">
      <c r="A38" s="71">
        <v>15</v>
      </c>
      <c r="B38" s="44" t="s">
        <v>141</v>
      </c>
      <c r="C38" s="44" t="s">
        <v>142</v>
      </c>
      <c r="D38" s="44" t="s">
        <v>143</v>
      </c>
      <c r="E38" s="44">
        <v>33</v>
      </c>
      <c r="F38" s="44" t="s">
        <v>374</v>
      </c>
      <c r="G38" s="44"/>
      <c r="H38" s="44"/>
      <c r="I38" s="44">
        <v>4.8849999999999998</v>
      </c>
      <c r="J38" s="52">
        <v>4.8849999999999998</v>
      </c>
      <c r="K38" s="44">
        <f t="shared" si="0"/>
        <v>9.77</v>
      </c>
      <c r="L38" s="53">
        <v>4.2699999999999996</v>
      </c>
      <c r="M38" s="53">
        <v>461.57</v>
      </c>
      <c r="N38" s="46">
        <v>411.52</v>
      </c>
      <c r="O38" s="46">
        <f t="shared" si="5"/>
        <v>84.241555783009204</v>
      </c>
      <c r="P38" s="46">
        <v>289</v>
      </c>
      <c r="Q38" s="46">
        <f t="shared" si="4"/>
        <v>172.57</v>
      </c>
      <c r="R38" s="47" t="s">
        <v>31</v>
      </c>
    </row>
    <row r="39" spans="1:18" s="48" customFormat="1" ht="63.95" customHeight="1">
      <c r="A39" s="72"/>
      <c r="B39" s="44" t="s">
        <v>141</v>
      </c>
      <c r="C39" s="44" t="s">
        <v>144</v>
      </c>
      <c r="D39" s="44">
        <v>12</v>
      </c>
      <c r="E39" s="44">
        <v>34</v>
      </c>
      <c r="F39" s="44" t="s">
        <v>375</v>
      </c>
      <c r="G39" s="44" t="s">
        <v>145</v>
      </c>
      <c r="H39" s="44" t="s">
        <v>146</v>
      </c>
      <c r="I39" s="44">
        <v>1.9319999999999999</v>
      </c>
      <c r="J39" s="52">
        <v>1.9319999999999999</v>
      </c>
      <c r="K39" s="44">
        <f t="shared" si="0"/>
        <v>3.8639999999999999</v>
      </c>
      <c r="L39" s="53">
        <v>4.1500000000000004</v>
      </c>
      <c r="M39" s="53">
        <v>188.66</v>
      </c>
      <c r="N39" s="46">
        <v>168.09</v>
      </c>
      <c r="O39" s="46">
        <f t="shared" si="5"/>
        <v>87.003105590062106</v>
      </c>
      <c r="P39" s="46">
        <v>112.44</v>
      </c>
      <c r="Q39" s="46">
        <f t="shared" si="4"/>
        <v>76.22</v>
      </c>
      <c r="R39" s="47" t="s">
        <v>31</v>
      </c>
    </row>
    <row r="40" spans="1:18" ht="63.95" customHeight="1">
      <c r="A40" s="73"/>
      <c r="B40" s="35" t="s">
        <v>141</v>
      </c>
      <c r="C40" s="35" t="s">
        <v>147</v>
      </c>
      <c r="D40" s="35" t="s">
        <v>148</v>
      </c>
      <c r="E40" s="35">
        <v>35</v>
      </c>
      <c r="F40" s="35" t="s">
        <v>149</v>
      </c>
      <c r="G40" s="35"/>
      <c r="H40" s="35"/>
      <c r="I40" s="35">
        <v>4.3730000000000002</v>
      </c>
      <c r="J40" s="39">
        <v>4.3730000000000002</v>
      </c>
      <c r="K40" s="35">
        <f t="shared" si="0"/>
        <v>8.7460000000000004</v>
      </c>
      <c r="L40" s="40">
        <v>4.5199999999999996</v>
      </c>
      <c r="M40" s="40">
        <v>400.04</v>
      </c>
      <c r="N40" s="17">
        <v>356.06</v>
      </c>
      <c r="O40" s="17">
        <f t="shared" si="5"/>
        <v>81.422364509490095</v>
      </c>
      <c r="P40" s="17">
        <v>267.45</v>
      </c>
      <c r="Q40" s="17">
        <f t="shared" si="4"/>
        <v>132.59</v>
      </c>
      <c r="R40" s="29" t="s">
        <v>31</v>
      </c>
    </row>
    <row r="41" spans="1:18" ht="63.95" customHeight="1">
      <c r="A41" s="35">
        <v>16</v>
      </c>
      <c r="B41" s="35" t="s">
        <v>150</v>
      </c>
      <c r="C41" s="35" t="s">
        <v>151</v>
      </c>
      <c r="D41" s="35">
        <v>1</v>
      </c>
      <c r="E41" s="35">
        <v>36</v>
      </c>
      <c r="F41" s="35" t="s">
        <v>152</v>
      </c>
      <c r="G41" s="35" t="s">
        <v>153</v>
      </c>
      <c r="H41" s="35" t="s">
        <v>154</v>
      </c>
      <c r="I41" s="35">
        <v>1.1679999999999999</v>
      </c>
      <c r="J41" s="39">
        <v>1.1679999999999999</v>
      </c>
      <c r="K41" s="35">
        <f t="shared" si="0"/>
        <v>2.3359999999999999</v>
      </c>
      <c r="L41" s="40">
        <v>4.2300000000000004</v>
      </c>
      <c r="M41" s="40">
        <v>103.83</v>
      </c>
      <c r="N41" s="17">
        <v>92.47</v>
      </c>
      <c r="O41" s="17">
        <f t="shared" si="5"/>
        <v>79.169520547945197</v>
      </c>
      <c r="P41" s="17">
        <v>68.73</v>
      </c>
      <c r="Q41" s="17">
        <f t="shared" si="4"/>
        <v>35.1</v>
      </c>
      <c r="R41" s="29" t="s">
        <v>31</v>
      </c>
    </row>
    <row r="42" spans="1:18" ht="63.95" customHeight="1">
      <c r="A42" s="71">
        <v>17</v>
      </c>
      <c r="B42" s="35" t="s">
        <v>155</v>
      </c>
      <c r="C42" s="35" t="s">
        <v>156</v>
      </c>
      <c r="D42" s="35" t="s">
        <v>157</v>
      </c>
      <c r="E42" s="35">
        <v>37</v>
      </c>
      <c r="F42" s="35" t="s">
        <v>158</v>
      </c>
      <c r="G42" s="35"/>
      <c r="H42" s="35"/>
      <c r="I42" s="35">
        <v>3.718</v>
      </c>
      <c r="J42" s="39">
        <v>3.718</v>
      </c>
      <c r="K42" s="35">
        <f t="shared" ref="K42:K61" si="6">I42+J42</f>
        <v>7.4359999999999999</v>
      </c>
      <c r="L42" s="40">
        <v>4.74</v>
      </c>
      <c r="M42" s="40">
        <v>342.08</v>
      </c>
      <c r="N42" s="17">
        <v>305.26</v>
      </c>
      <c r="O42" s="17">
        <f t="shared" ref="O42:O61" si="7">N42/J42</f>
        <v>82.103281334050607</v>
      </c>
      <c r="P42" s="17">
        <v>233.94</v>
      </c>
      <c r="Q42" s="17">
        <f t="shared" ref="Q42:Q62" si="8">M42-P42</f>
        <v>108.14</v>
      </c>
      <c r="R42" s="29" t="s">
        <v>31</v>
      </c>
    </row>
    <row r="43" spans="1:18" ht="63.95" customHeight="1">
      <c r="A43" s="72"/>
      <c r="B43" s="35" t="s">
        <v>155</v>
      </c>
      <c r="C43" s="35" t="s">
        <v>159</v>
      </c>
      <c r="D43" s="35" t="s">
        <v>160</v>
      </c>
      <c r="E43" s="35">
        <v>38</v>
      </c>
      <c r="F43" s="35" t="s">
        <v>161</v>
      </c>
      <c r="G43" s="35"/>
      <c r="H43" s="35"/>
      <c r="I43" s="35">
        <v>2.7440000000000002</v>
      </c>
      <c r="J43" s="39">
        <v>2.7440000000000002</v>
      </c>
      <c r="K43" s="35">
        <f t="shared" si="6"/>
        <v>5.4880000000000004</v>
      </c>
      <c r="L43" s="40">
        <v>4.4400000000000004</v>
      </c>
      <c r="M43" s="40">
        <v>255.97</v>
      </c>
      <c r="N43" s="17">
        <v>228.69</v>
      </c>
      <c r="O43" s="17">
        <f t="shared" si="7"/>
        <v>83.341836734693899</v>
      </c>
      <c r="P43" s="17">
        <v>166.07</v>
      </c>
      <c r="Q43" s="17">
        <f t="shared" si="8"/>
        <v>89.9</v>
      </c>
      <c r="R43" s="29" t="s">
        <v>31</v>
      </c>
    </row>
    <row r="44" spans="1:18" ht="63.95" customHeight="1">
      <c r="A44" s="72"/>
      <c r="B44" s="35" t="s">
        <v>155</v>
      </c>
      <c r="C44" s="35" t="s">
        <v>162</v>
      </c>
      <c r="D44" s="35" t="s">
        <v>163</v>
      </c>
      <c r="E44" s="35">
        <v>39</v>
      </c>
      <c r="F44" s="35" t="s">
        <v>164</v>
      </c>
      <c r="G44" s="35"/>
      <c r="H44" s="35"/>
      <c r="I44" s="35">
        <v>2.1760000000000002</v>
      </c>
      <c r="J44" s="39">
        <v>2.1760000000000002</v>
      </c>
      <c r="K44" s="35">
        <f t="shared" si="6"/>
        <v>4.3520000000000003</v>
      </c>
      <c r="L44" s="40">
        <v>4.5999999999999996</v>
      </c>
      <c r="M44" s="40">
        <v>210.14</v>
      </c>
      <c r="N44" s="17">
        <v>187.63</v>
      </c>
      <c r="O44" s="17">
        <f t="shared" si="7"/>
        <v>86.227022058823493</v>
      </c>
      <c r="P44" s="17">
        <v>134.47999999999999</v>
      </c>
      <c r="Q44" s="17">
        <f t="shared" si="8"/>
        <v>75.66</v>
      </c>
      <c r="R44" s="29" t="s">
        <v>31</v>
      </c>
    </row>
    <row r="45" spans="1:18" ht="63.95" customHeight="1">
      <c r="A45" s="72"/>
      <c r="B45" s="35" t="s">
        <v>155</v>
      </c>
      <c r="C45" s="35" t="s">
        <v>165</v>
      </c>
      <c r="D45" s="35">
        <v>5</v>
      </c>
      <c r="E45" s="35">
        <v>40</v>
      </c>
      <c r="F45" s="35" t="s">
        <v>166</v>
      </c>
      <c r="G45" s="35" t="s">
        <v>167</v>
      </c>
      <c r="H45" s="35" t="s">
        <v>168</v>
      </c>
      <c r="I45" s="35">
        <v>0.34300000000000003</v>
      </c>
      <c r="J45" s="39">
        <v>0.34300000000000003</v>
      </c>
      <c r="K45" s="35">
        <f t="shared" si="6"/>
        <v>0.68600000000000005</v>
      </c>
      <c r="L45" s="40">
        <v>6.06</v>
      </c>
      <c r="M45" s="40">
        <v>34.979999999999997</v>
      </c>
      <c r="N45" s="17">
        <v>31.23</v>
      </c>
      <c r="O45" s="17">
        <f t="shared" si="7"/>
        <v>91.049562682215694</v>
      </c>
      <c r="P45" s="17">
        <v>25.2</v>
      </c>
      <c r="Q45" s="17">
        <f t="shared" si="8"/>
        <v>9.7799999999999994</v>
      </c>
      <c r="R45" s="29" t="s">
        <v>31</v>
      </c>
    </row>
    <row r="46" spans="1:18" ht="63.95" customHeight="1">
      <c r="A46" s="72"/>
      <c r="B46" s="35" t="s">
        <v>155</v>
      </c>
      <c r="C46" s="35" t="s">
        <v>169</v>
      </c>
      <c r="D46" s="35" t="s">
        <v>170</v>
      </c>
      <c r="E46" s="35">
        <v>41</v>
      </c>
      <c r="F46" s="35" t="s">
        <v>171</v>
      </c>
      <c r="G46" s="35"/>
      <c r="H46" s="35"/>
      <c r="I46" s="35">
        <v>2.944</v>
      </c>
      <c r="J46" s="39">
        <v>2.944</v>
      </c>
      <c r="K46" s="35">
        <f t="shared" si="6"/>
        <v>5.8879999999999999</v>
      </c>
      <c r="L46" s="40">
        <v>4.5599999999999996</v>
      </c>
      <c r="M46" s="40">
        <v>278.64999999999998</v>
      </c>
      <c r="N46" s="17">
        <v>248.58</v>
      </c>
      <c r="O46" s="17">
        <f t="shared" si="7"/>
        <v>84.4361413043478</v>
      </c>
      <c r="P46" s="17">
        <v>181</v>
      </c>
      <c r="Q46" s="17">
        <f t="shared" si="8"/>
        <v>97.65</v>
      </c>
      <c r="R46" s="29" t="s">
        <v>31</v>
      </c>
    </row>
    <row r="47" spans="1:18" ht="75" customHeight="1">
      <c r="A47" s="72"/>
      <c r="B47" s="35" t="s">
        <v>155</v>
      </c>
      <c r="C47" s="35" t="s">
        <v>172</v>
      </c>
      <c r="D47" s="35" t="s">
        <v>173</v>
      </c>
      <c r="E47" s="35">
        <v>42</v>
      </c>
      <c r="F47" s="35" t="s">
        <v>174</v>
      </c>
      <c r="G47" s="35"/>
      <c r="H47" s="35"/>
      <c r="I47" s="35">
        <v>4.09</v>
      </c>
      <c r="J47" s="39">
        <v>4.09</v>
      </c>
      <c r="K47" s="35">
        <f t="shared" si="6"/>
        <v>8.18</v>
      </c>
      <c r="L47" s="22">
        <v>4.7320000000000002</v>
      </c>
      <c r="M47" s="23">
        <v>364.87</v>
      </c>
      <c r="N47" s="17">
        <v>320.05</v>
      </c>
      <c r="O47" s="17">
        <f t="shared" si="7"/>
        <v>78.251833740831302</v>
      </c>
      <c r="P47" s="17">
        <v>257.08</v>
      </c>
      <c r="Q47" s="17">
        <f t="shared" si="8"/>
        <v>107.79</v>
      </c>
      <c r="R47" s="29" t="s">
        <v>31</v>
      </c>
    </row>
    <row r="48" spans="1:18" ht="63.95" customHeight="1">
      <c r="A48" s="72"/>
      <c r="B48" s="35" t="s">
        <v>155</v>
      </c>
      <c r="C48" s="35" t="s">
        <v>172</v>
      </c>
      <c r="D48" s="35" t="s">
        <v>175</v>
      </c>
      <c r="E48" s="35">
        <v>43</v>
      </c>
      <c r="F48" s="35" t="s">
        <v>176</v>
      </c>
      <c r="G48" s="35"/>
      <c r="H48" s="35"/>
      <c r="I48" s="35">
        <v>3.45</v>
      </c>
      <c r="J48" s="39">
        <v>3.45</v>
      </c>
      <c r="K48" s="35">
        <f t="shared" si="6"/>
        <v>6.9</v>
      </c>
      <c r="L48" s="22">
        <v>5.024</v>
      </c>
      <c r="M48" s="23">
        <v>351.66</v>
      </c>
      <c r="N48" s="17">
        <v>308.94</v>
      </c>
      <c r="O48" s="17">
        <f t="shared" si="7"/>
        <v>89.547826086956505</v>
      </c>
      <c r="P48" s="17">
        <v>224.91</v>
      </c>
      <c r="Q48" s="17">
        <f t="shared" si="8"/>
        <v>126.75</v>
      </c>
      <c r="R48" s="29" t="s">
        <v>31</v>
      </c>
    </row>
    <row r="49" spans="1:18" ht="63.95" customHeight="1">
      <c r="A49" s="72"/>
      <c r="B49" s="35" t="s">
        <v>155</v>
      </c>
      <c r="C49" s="35" t="s">
        <v>177</v>
      </c>
      <c r="D49" s="35">
        <v>4</v>
      </c>
      <c r="E49" s="35">
        <v>44</v>
      </c>
      <c r="F49" s="35" t="s">
        <v>178</v>
      </c>
      <c r="G49" s="35" t="s">
        <v>179</v>
      </c>
      <c r="H49" s="35" t="s">
        <v>180</v>
      </c>
      <c r="I49" s="35">
        <v>4.8959999999999999</v>
      </c>
      <c r="J49" s="39">
        <v>4.8959999999999999</v>
      </c>
      <c r="K49" s="35">
        <f t="shared" si="6"/>
        <v>9.7919999999999998</v>
      </c>
      <c r="L49" s="22">
        <v>4.9939999999999998</v>
      </c>
      <c r="M49" s="23">
        <v>485.75</v>
      </c>
      <c r="N49" s="17">
        <v>425.89</v>
      </c>
      <c r="O49" s="17">
        <f t="shared" si="7"/>
        <v>86.987336601307206</v>
      </c>
      <c r="P49" s="17">
        <v>318</v>
      </c>
      <c r="Q49" s="17">
        <f t="shared" si="8"/>
        <v>167.75</v>
      </c>
      <c r="R49" s="29" t="s">
        <v>31</v>
      </c>
    </row>
    <row r="50" spans="1:18" ht="63.95" customHeight="1">
      <c r="A50" s="72"/>
      <c r="B50" s="35" t="s">
        <v>155</v>
      </c>
      <c r="C50" s="35" t="s">
        <v>181</v>
      </c>
      <c r="D50" s="35" t="s">
        <v>182</v>
      </c>
      <c r="E50" s="35">
        <v>45</v>
      </c>
      <c r="F50" s="35" t="s">
        <v>183</v>
      </c>
      <c r="G50" s="35"/>
      <c r="H50" s="35"/>
      <c r="I50" s="35">
        <v>3.5680000000000001</v>
      </c>
      <c r="J50" s="35">
        <v>3.5680000000000001</v>
      </c>
      <c r="K50" s="35">
        <f t="shared" si="6"/>
        <v>7.1360000000000001</v>
      </c>
      <c r="L50" s="22">
        <v>4.43</v>
      </c>
      <c r="M50" s="23">
        <v>340.51</v>
      </c>
      <c r="N50" s="17">
        <v>299.24</v>
      </c>
      <c r="O50" s="17">
        <f t="shared" si="7"/>
        <v>83.867713004484301</v>
      </c>
      <c r="P50" s="17">
        <v>215.65</v>
      </c>
      <c r="Q50" s="17">
        <f t="shared" si="8"/>
        <v>124.86</v>
      </c>
      <c r="R50" s="29" t="s">
        <v>31</v>
      </c>
    </row>
    <row r="51" spans="1:18" ht="114" customHeight="1">
      <c r="A51" s="73"/>
      <c r="B51" s="35" t="s">
        <v>155</v>
      </c>
      <c r="C51" s="35" t="s">
        <v>184</v>
      </c>
      <c r="D51" s="35" t="s">
        <v>185</v>
      </c>
      <c r="E51" s="35">
        <v>46</v>
      </c>
      <c r="F51" s="35" t="s">
        <v>186</v>
      </c>
      <c r="G51" s="35" t="s">
        <v>187</v>
      </c>
      <c r="H51" s="35" t="s">
        <v>188</v>
      </c>
      <c r="I51" s="35">
        <v>3.6240000000000001</v>
      </c>
      <c r="J51" s="35">
        <v>3.6240000000000001</v>
      </c>
      <c r="K51" s="35">
        <f t="shared" si="6"/>
        <v>7.2480000000000002</v>
      </c>
      <c r="L51" s="22">
        <v>4.9349999999999996</v>
      </c>
      <c r="M51" s="23">
        <v>291.25</v>
      </c>
      <c r="N51" s="17">
        <v>255.28</v>
      </c>
      <c r="O51" s="17">
        <f t="shared" si="7"/>
        <v>70.441501103752799</v>
      </c>
      <c r="P51" s="17">
        <v>233.68</v>
      </c>
      <c r="Q51" s="17">
        <f t="shared" si="8"/>
        <v>57.57</v>
      </c>
      <c r="R51" s="29" t="s">
        <v>31</v>
      </c>
    </row>
    <row r="52" spans="1:18" ht="63.95" customHeight="1">
      <c r="A52" s="71">
        <v>18</v>
      </c>
      <c r="B52" s="35" t="s">
        <v>189</v>
      </c>
      <c r="C52" s="35" t="s">
        <v>190</v>
      </c>
      <c r="D52" s="35">
        <v>7</v>
      </c>
      <c r="E52" s="35">
        <v>47</v>
      </c>
      <c r="F52" s="35" t="s">
        <v>191</v>
      </c>
      <c r="G52" s="35" t="s">
        <v>192</v>
      </c>
      <c r="H52" s="35" t="s">
        <v>193</v>
      </c>
      <c r="I52" s="35">
        <v>1.6970000000000001</v>
      </c>
      <c r="J52" s="41">
        <v>1.6970000000000001</v>
      </c>
      <c r="K52" s="35">
        <f t="shared" si="6"/>
        <v>3.3940000000000001</v>
      </c>
      <c r="L52" s="17">
        <v>4.68</v>
      </c>
      <c r="M52" s="23">
        <v>143.35</v>
      </c>
      <c r="N52" s="17">
        <v>125.77</v>
      </c>
      <c r="O52" s="17">
        <f t="shared" si="7"/>
        <v>74.113140836770796</v>
      </c>
      <c r="P52" s="17">
        <v>105.96</v>
      </c>
      <c r="Q52" s="17">
        <f t="shared" si="8"/>
        <v>37.39</v>
      </c>
      <c r="R52" s="29" t="s">
        <v>31</v>
      </c>
    </row>
    <row r="53" spans="1:18" ht="75" customHeight="1">
      <c r="A53" s="72"/>
      <c r="B53" s="35" t="s">
        <v>189</v>
      </c>
      <c r="C53" s="35" t="s">
        <v>194</v>
      </c>
      <c r="D53" s="35" t="s">
        <v>195</v>
      </c>
      <c r="E53" s="35">
        <v>48</v>
      </c>
      <c r="F53" s="35" t="s">
        <v>196</v>
      </c>
      <c r="G53" s="35" t="s">
        <v>197</v>
      </c>
      <c r="H53" s="35" t="s">
        <v>198</v>
      </c>
      <c r="I53" s="35">
        <v>2.0470000000000002</v>
      </c>
      <c r="J53" s="41">
        <v>2.0470000000000002</v>
      </c>
      <c r="K53" s="35">
        <f t="shared" si="6"/>
        <v>4.0940000000000003</v>
      </c>
      <c r="L53" s="17">
        <v>4.37</v>
      </c>
      <c r="M53" s="23">
        <v>202.99</v>
      </c>
      <c r="N53" s="17">
        <v>144.55000000000001</v>
      </c>
      <c r="O53" s="17">
        <f t="shared" si="7"/>
        <v>70.615534929164596</v>
      </c>
      <c r="P53" s="17">
        <v>122.74</v>
      </c>
      <c r="Q53" s="17">
        <f t="shared" si="8"/>
        <v>80.25</v>
      </c>
      <c r="R53" s="29" t="s">
        <v>31</v>
      </c>
    </row>
    <row r="54" spans="1:18" ht="84" customHeight="1">
      <c r="A54" s="72"/>
      <c r="B54" s="35" t="s">
        <v>189</v>
      </c>
      <c r="C54" s="35" t="s">
        <v>199</v>
      </c>
      <c r="D54" s="35" t="s">
        <v>200</v>
      </c>
      <c r="E54" s="35">
        <v>49</v>
      </c>
      <c r="F54" s="35" t="s">
        <v>201</v>
      </c>
      <c r="G54" s="35" t="s">
        <v>202</v>
      </c>
      <c r="H54" s="35" t="s">
        <v>203</v>
      </c>
      <c r="I54" s="35">
        <v>0.84199999999999997</v>
      </c>
      <c r="J54" s="41">
        <v>0.84199999999999997</v>
      </c>
      <c r="K54" s="35">
        <f t="shared" si="6"/>
        <v>1.6839999999999999</v>
      </c>
      <c r="L54" s="17">
        <v>4.58</v>
      </c>
      <c r="M54" s="23">
        <v>72.760000000000005</v>
      </c>
      <c r="N54" s="17">
        <v>63.86</v>
      </c>
      <c r="O54" s="17">
        <f t="shared" si="7"/>
        <v>75.843230403800504</v>
      </c>
      <c r="P54" s="17">
        <v>51.9</v>
      </c>
      <c r="Q54" s="17">
        <f t="shared" si="8"/>
        <v>20.86</v>
      </c>
      <c r="R54" s="29" t="s">
        <v>31</v>
      </c>
    </row>
    <row r="55" spans="1:18" ht="63.95" customHeight="1">
      <c r="A55" s="72"/>
      <c r="B55" s="35" t="s">
        <v>189</v>
      </c>
      <c r="C55" s="35" t="s">
        <v>204</v>
      </c>
      <c r="D55" s="35">
        <v>1</v>
      </c>
      <c r="E55" s="35">
        <v>50</v>
      </c>
      <c r="F55" s="35" t="s">
        <v>205</v>
      </c>
      <c r="G55" s="35" t="s">
        <v>206</v>
      </c>
      <c r="H55" s="35" t="s">
        <v>207</v>
      </c>
      <c r="I55" s="35">
        <v>0.52100000000000002</v>
      </c>
      <c r="J55" s="41">
        <v>0.52100000000000002</v>
      </c>
      <c r="K55" s="35">
        <f t="shared" si="6"/>
        <v>1.042</v>
      </c>
      <c r="L55" s="17">
        <v>4.76</v>
      </c>
      <c r="M55" s="17">
        <v>50.89</v>
      </c>
      <c r="N55" s="17">
        <v>44.74</v>
      </c>
      <c r="O55" s="17">
        <f t="shared" si="7"/>
        <v>85.873320537428</v>
      </c>
      <c r="P55" s="17">
        <v>32.86</v>
      </c>
      <c r="Q55" s="17">
        <f t="shared" si="8"/>
        <v>18.03</v>
      </c>
      <c r="R55" s="29" t="s">
        <v>31</v>
      </c>
    </row>
    <row r="56" spans="1:18" ht="95.1" customHeight="1">
      <c r="A56" s="73"/>
      <c r="B56" s="35" t="s">
        <v>189</v>
      </c>
      <c r="C56" s="35" t="s">
        <v>208</v>
      </c>
      <c r="D56" s="35" t="s">
        <v>209</v>
      </c>
      <c r="E56" s="35">
        <v>51</v>
      </c>
      <c r="F56" s="35" t="s">
        <v>210</v>
      </c>
      <c r="G56" s="35" t="s">
        <v>211</v>
      </c>
      <c r="H56" s="35" t="s">
        <v>212</v>
      </c>
      <c r="I56" s="35">
        <v>2.1579999999999999</v>
      </c>
      <c r="J56" s="41">
        <v>2.1579999999999999</v>
      </c>
      <c r="K56" s="35">
        <f t="shared" si="6"/>
        <v>4.3159999999999998</v>
      </c>
      <c r="L56" s="17">
        <v>4.53</v>
      </c>
      <c r="M56" s="17">
        <v>199.15</v>
      </c>
      <c r="N56" s="17">
        <v>174.86</v>
      </c>
      <c r="O56" s="17">
        <f t="shared" si="7"/>
        <v>81.028730305838707</v>
      </c>
      <c r="P56" s="17">
        <v>132.16</v>
      </c>
      <c r="Q56" s="17">
        <f t="shared" si="8"/>
        <v>66.989999999999995</v>
      </c>
      <c r="R56" s="29" t="s">
        <v>31</v>
      </c>
    </row>
    <row r="57" spans="1:18" ht="72" customHeight="1">
      <c r="A57" s="71">
        <v>19</v>
      </c>
      <c r="B57" s="35" t="s">
        <v>213</v>
      </c>
      <c r="C57" s="35" t="s">
        <v>214</v>
      </c>
      <c r="D57" s="35">
        <v>1</v>
      </c>
      <c r="E57" s="35">
        <v>52</v>
      </c>
      <c r="F57" s="35" t="s">
        <v>215</v>
      </c>
      <c r="G57" s="35" t="s">
        <v>216</v>
      </c>
      <c r="H57" s="35" t="s">
        <v>217</v>
      </c>
      <c r="I57" s="35">
        <v>3.9260000000000002</v>
      </c>
      <c r="J57" s="41">
        <v>3.9260000000000002</v>
      </c>
      <c r="K57" s="35">
        <f t="shared" si="6"/>
        <v>7.8520000000000003</v>
      </c>
      <c r="L57" s="17">
        <v>4.72</v>
      </c>
      <c r="M57" s="17">
        <v>373.1</v>
      </c>
      <c r="N57" s="17">
        <v>328.3</v>
      </c>
      <c r="O57" s="17">
        <f t="shared" si="7"/>
        <v>83.622007131940904</v>
      </c>
      <c r="P57" s="17">
        <v>246.4</v>
      </c>
      <c r="Q57" s="17">
        <f t="shared" si="8"/>
        <v>126.7</v>
      </c>
      <c r="R57" s="29" t="s">
        <v>31</v>
      </c>
    </row>
    <row r="58" spans="1:18" ht="63.95" customHeight="1">
      <c r="A58" s="72"/>
      <c r="B58" s="35" t="s">
        <v>213</v>
      </c>
      <c r="C58" s="35" t="s">
        <v>218</v>
      </c>
      <c r="D58" s="35">
        <v>6</v>
      </c>
      <c r="E58" s="35">
        <v>53</v>
      </c>
      <c r="F58" s="35" t="s">
        <v>219</v>
      </c>
      <c r="G58" s="35" t="s">
        <v>220</v>
      </c>
      <c r="H58" s="35" t="s">
        <v>221</v>
      </c>
      <c r="I58" s="35">
        <v>0.40799999999999997</v>
      </c>
      <c r="J58" s="29">
        <v>0.40799999999999997</v>
      </c>
      <c r="K58" s="35">
        <f t="shared" si="6"/>
        <v>0.81599999999999995</v>
      </c>
      <c r="L58" s="29">
        <v>4.3099999999999996</v>
      </c>
      <c r="M58" s="29">
        <v>38.229999999999997</v>
      </c>
      <c r="N58" s="17">
        <v>34.22</v>
      </c>
      <c r="O58" s="17">
        <f t="shared" si="7"/>
        <v>83.872549019607803</v>
      </c>
      <c r="P58" s="17">
        <v>24.27</v>
      </c>
      <c r="Q58" s="17">
        <f t="shared" si="8"/>
        <v>13.96</v>
      </c>
      <c r="R58" s="29" t="s">
        <v>31</v>
      </c>
    </row>
    <row r="59" spans="1:18" ht="63.95" customHeight="1">
      <c r="A59" s="73"/>
      <c r="B59" s="35" t="s">
        <v>213</v>
      </c>
      <c r="C59" s="35" t="s">
        <v>222</v>
      </c>
      <c r="D59" s="35" t="s">
        <v>223</v>
      </c>
      <c r="E59" s="35">
        <v>54</v>
      </c>
      <c r="F59" s="35" t="s">
        <v>224</v>
      </c>
      <c r="G59" s="35"/>
      <c r="H59" s="35"/>
      <c r="I59" s="35">
        <v>0.64</v>
      </c>
      <c r="J59" s="29">
        <v>0.64</v>
      </c>
      <c r="K59" s="35">
        <f t="shared" si="6"/>
        <v>1.28</v>
      </c>
      <c r="L59" s="29">
        <v>4.37</v>
      </c>
      <c r="M59" s="29">
        <v>58.18</v>
      </c>
      <c r="N59" s="17">
        <v>52.08</v>
      </c>
      <c r="O59" s="17">
        <f t="shared" si="7"/>
        <v>81.375</v>
      </c>
      <c r="P59" s="17">
        <v>38.369999999999997</v>
      </c>
      <c r="Q59" s="17">
        <f t="shared" si="8"/>
        <v>19.809999999999999</v>
      </c>
      <c r="R59" s="29" t="s">
        <v>31</v>
      </c>
    </row>
    <row r="60" spans="1:18" ht="86.1" customHeight="1">
      <c r="A60" s="71">
        <v>20</v>
      </c>
      <c r="B60" s="35" t="s">
        <v>225</v>
      </c>
      <c r="C60" s="35" t="s">
        <v>226</v>
      </c>
      <c r="D60" s="35" t="s">
        <v>227</v>
      </c>
      <c r="E60" s="35">
        <v>55</v>
      </c>
      <c r="F60" s="35" t="s">
        <v>228</v>
      </c>
      <c r="G60" s="35" t="s">
        <v>229</v>
      </c>
      <c r="H60" s="35" t="s">
        <v>230</v>
      </c>
      <c r="I60" s="35">
        <v>2.3650000000000002</v>
      </c>
      <c r="J60" s="41">
        <v>2.3650000000000002</v>
      </c>
      <c r="K60" s="35">
        <f t="shared" si="6"/>
        <v>4.7300000000000004</v>
      </c>
      <c r="L60" s="17">
        <v>4.78</v>
      </c>
      <c r="M60" s="17">
        <v>217.38</v>
      </c>
      <c r="N60" s="17">
        <v>191.25</v>
      </c>
      <c r="O60" s="17">
        <f t="shared" si="7"/>
        <v>80.866807610993604</v>
      </c>
      <c r="P60" s="17">
        <v>149.56</v>
      </c>
      <c r="Q60" s="17">
        <f t="shared" si="8"/>
        <v>67.819999999999993</v>
      </c>
      <c r="R60" s="29" t="s">
        <v>31</v>
      </c>
    </row>
    <row r="61" spans="1:18" ht="75" customHeight="1">
      <c r="A61" s="73"/>
      <c r="B61" s="35" t="s">
        <v>225</v>
      </c>
      <c r="C61" s="35" t="s">
        <v>231</v>
      </c>
      <c r="D61" s="35" t="s">
        <v>78</v>
      </c>
      <c r="E61" s="35">
        <v>56</v>
      </c>
      <c r="F61" s="35" t="s">
        <v>232</v>
      </c>
      <c r="G61" s="35" t="s">
        <v>233</v>
      </c>
      <c r="H61" s="35" t="s">
        <v>234</v>
      </c>
      <c r="I61" s="35">
        <v>4.6070000000000002</v>
      </c>
      <c r="J61" s="41">
        <v>4.6070000000000002</v>
      </c>
      <c r="K61" s="35">
        <f t="shared" si="6"/>
        <v>9.2140000000000004</v>
      </c>
      <c r="L61" s="17">
        <v>4.59</v>
      </c>
      <c r="M61" s="17">
        <v>426.07</v>
      </c>
      <c r="N61" s="17">
        <v>374.79</v>
      </c>
      <c r="O61" s="17">
        <f t="shared" si="7"/>
        <v>81.352289993488199</v>
      </c>
      <c r="P61" s="17">
        <v>284.33999999999997</v>
      </c>
      <c r="Q61" s="17">
        <f t="shared" si="8"/>
        <v>141.72999999999999</v>
      </c>
      <c r="R61" s="29" t="s">
        <v>31</v>
      </c>
    </row>
    <row r="62" spans="1:18" ht="63.95" customHeight="1">
      <c r="A62" s="35">
        <v>21</v>
      </c>
      <c r="B62" s="35" t="s">
        <v>235</v>
      </c>
      <c r="C62" s="35" t="s">
        <v>236</v>
      </c>
      <c r="D62" s="35">
        <v>3</v>
      </c>
      <c r="E62" s="35">
        <v>57</v>
      </c>
      <c r="F62" s="35" t="s">
        <v>237</v>
      </c>
      <c r="G62" s="35" t="s">
        <v>238</v>
      </c>
      <c r="H62" s="35" t="s">
        <v>239</v>
      </c>
      <c r="I62" s="35">
        <v>3.66</v>
      </c>
      <c r="J62" s="42">
        <v>3.66</v>
      </c>
      <c r="K62" s="35">
        <v>7.32</v>
      </c>
      <c r="L62" s="17">
        <v>4.8</v>
      </c>
      <c r="M62" s="17">
        <v>327.37</v>
      </c>
      <c r="N62" s="17">
        <v>287.31</v>
      </c>
      <c r="O62" s="17"/>
      <c r="P62" s="17">
        <v>232.04</v>
      </c>
      <c r="Q62" s="17">
        <f t="shared" si="8"/>
        <v>95.33</v>
      </c>
      <c r="R62" s="29" t="s">
        <v>31</v>
      </c>
    </row>
  </sheetData>
  <autoFilter ref="A5:R62"/>
  <mergeCells count="29">
    <mergeCell ref="A52:A56"/>
    <mergeCell ref="A57:A59"/>
    <mergeCell ref="A60:A61"/>
    <mergeCell ref="B3:B4"/>
    <mergeCell ref="C3:C4"/>
    <mergeCell ref="A28:A30"/>
    <mergeCell ref="A31:A34"/>
    <mergeCell ref="A36:A37"/>
    <mergeCell ref="A38:A40"/>
    <mergeCell ref="A42:A51"/>
    <mergeCell ref="A7:A10"/>
    <mergeCell ref="A12:A15"/>
    <mergeCell ref="A16:A18"/>
    <mergeCell ref="A20:A21"/>
    <mergeCell ref="A24:A27"/>
    <mergeCell ref="A1:D1"/>
    <mergeCell ref="A2:R2"/>
    <mergeCell ref="I3:K3"/>
    <mergeCell ref="N3:O3"/>
    <mergeCell ref="P3:Q3"/>
    <mergeCell ref="A3:A4"/>
    <mergeCell ref="D3:D4"/>
    <mergeCell ref="E3:E4"/>
    <mergeCell ref="F3:F4"/>
    <mergeCell ref="G3:G4"/>
    <mergeCell ref="H3:H4"/>
    <mergeCell ref="L3:L4"/>
    <mergeCell ref="M3:M4"/>
    <mergeCell ref="R3:R4"/>
  </mergeCells>
  <phoneticPr fontId="6" type="noConversion"/>
  <conditionalFormatting sqref="F6:I6">
    <cfRule type="duplicateValues" dxfId="299" priority="99" stopIfTrue="1"/>
  </conditionalFormatting>
  <conditionalFormatting sqref="F7:I7">
    <cfRule type="duplicateValues" dxfId="298" priority="50" stopIfTrue="1"/>
    <cfRule type="duplicateValues" dxfId="297" priority="92" stopIfTrue="1"/>
  </conditionalFormatting>
  <conditionalFormatting sqref="J7">
    <cfRule type="duplicateValues" dxfId="296" priority="47" stopIfTrue="1"/>
    <cfRule type="duplicateValues" dxfId="295" priority="48" stopIfTrue="1"/>
    <cfRule type="duplicateValues" dxfId="294" priority="49" stopIfTrue="1"/>
    <cfRule type="duplicateValues" dxfId="293" priority="93" stopIfTrue="1"/>
    <cfRule type="duplicateValues" dxfId="292" priority="94" stopIfTrue="1"/>
    <cfRule type="duplicateValues" dxfId="291" priority="95" stopIfTrue="1"/>
  </conditionalFormatting>
  <conditionalFormatting sqref="F11:I11">
    <cfRule type="duplicateValues" dxfId="290" priority="104" stopIfTrue="1"/>
    <cfRule type="duplicateValues" dxfId="289" priority="112" stopIfTrue="1"/>
  </conditionalFormatting>
  <conditionalFormatting sqref="J11">
    <cfRule type="duplicateValues" dxfId="288" priority="105" stopIfTrue="1"/>
    <cfRule type="duplicateValues" dxfId="287" priority="106" stopIfTrue="1"/>
    <cfRule type="duplicateValues" dxfId="286" priority="107" stopIfTrue="1"/>
    <cfRule type="duplicateValues" dxfId="285" priority="113" stopIfTrue="1"/>
    <cfRule type="duplicateValues" dxfId="284" priority="114" stopIfTrue="1"/>
    <cfRule type="duplicateValues" dxfId="283" priority="115" stopIfTrue="1"/>
    <cfRule type="duplicateValues" dxfId="282" priority="116" stopIfTrue="1"/>
    <cfRule type="duplicateValues" dxfId="281" priority="117" stopIfTrue="1"/>
    <cfRule type="duplicateValues" dxfId="280" priority="118" stopIfTrue="1"/>
  </conditionalFormatting>
  <conditionalFormatting sqref="F22:I22">
    <cfRule type="duplicateValues" dxfId="279" priority="43" stopIfTrue="1"/>
  </conditionalFormatting>
  <conditionalFormatting sqref="J22">
    <cfRule type="duplicateValues" dxfId="278" priority="40" stopIfTrue="1"/>
    <cfRule type="duplicateValues" dxfId="277" priority="41" stopIfTrue="1"/>
    <cfRule type="duplicateValues" dxfId="276" priority="42" stopIfTrue="1"/>
  </conditionalFormatting>
  <conditionalFormatting sqref="F35:I35">
    <cfRule type="duplicateValues" dxfId="275" priority="87" stopIfTrue="1"/>
  </conditionalFormatting>
  <conditionalFormatting sqref="J35">
    <cfRule type="duplicateValues" dxfId="274" priority="84" stopIfTrue="1"/>
    <cfRule type="duplicateValues" dxfId="273" priority="85" stopIfTrue="1"/>
    <cfRule type="duplicateValues" dxfId="272" priority="86" stopIfTrue="1"/>
  </conditionalFormatting>
  <conditionalFormatting sqref="F38:I38">
    <cfRule type="duplicateValues" dxfId="271" priority="56" stopIfTrue="1"/>
  </conditionalFormatting>
  <conditionalFormatting sqref="J38">
    <cfRule type="duplicateValues" dxfId="270" priority="57" stopIfTrue="1"/>
    <cfRule type="duplicateValues" dxfId="269" priority="58" stopIfTrue="1"/>
    <cfRule type="duplicateValues" dxfId="268" priority="59" stopIfTrue="1"/>
  </conditionalFormatting>
  <conditionalFormatting sqref="F62:I62">
    <cfRule type="duplicateValues" dxfId="267" priority="17" stopIfTrue="1"/>
    <cfRule type="duplicateValues" dxfId="266" priority="21" stopIfTrue="1"/>
    <cfRule type="duplicateValues" dxfId="265" priority="28" stopIfTrue="1"/>
    <cfRule type="duplicateValues" dxfId="264" priority="32" stopIfTrue="1"/>
  </conditionalFormatting>
  <conditionalFormatting sqref="J62">
    <cfRule type="duplicateValues" dxfId="263" priority="18" stopIfTrue="1"/>
    <cfRule type="duplicateValues" dxfId="262" priority="19" stopIfTrue="1"/>
    <cfRule type="duplicateValues" dxfId="261" priority="20" stopIfTrue="1"/>
    <cfRule type="duplicateValues" dxfId="260" priority="22" stopIfTrue="1"/>
    <cfRule type="duplicateValues" dxfId="259" priority="23" stopIfTrue="1"/>
    <cfRule type="duplicateValues" dxfId="258" priority="24" stopIfTrue="1"/>
    <cfRule type="duplicateValues" dxfId="257" priority="25" stopIfTrue="1"/>
    <cfRule type="duplicateValues" dxfId="256" priority="26" stopIfTrue="1"/>
    <cfRule type="duplicateValues" dxfId="255" priority="27" stopIfTrue="1"/>
    <cfRule type="duplicateValues" dxfId="254" priority="29" stopIfTrue="1"/>
    <cfRule type="duplicateValues" dxfId="253" priority="30" stopIfTrue="1"/>
    <cfRule type="duplicateValues" dxfId="252" priority="31" stopIfTrue="1"/>
    <cfRule type="duplicateValues" dxfId="251" priority="33" stopIfTrue="1"/>
    <cfRule type="duplicateValues" dxfId="250" priority="34" stopIfTrue="1"/>
    <cfRule type="duplicateValues" dxfId="249" priority="35" stopIfTrue="1"/>
  </conditionalFormatting>
  <conditionalFormatting sqref="K62">
    <cfRule type="duplicateValues" dxfId="248" priority="14" stopIfTrue="1"/>
    <cfRule type="duplicateValues" dxfId="247" priority="15" stopIfTrue="1"/>
    <cfRule type="duplicateValues" dxfId="246" priority="16" stopIfTrue="1"/>
  </conditionalFormatting>
  <conditionalFormatting sqref="J20:J61">
    <cfRule type="duplicateValues" dxfId="245" priority="151" stopIfTrue="1"/>
    <cfRule type="duplicateValues" dxfId="244" priority="152" stopIfTrue="1"/>
    <cfRule type="duplicateValues" dxfId="243" priority="153" stopIfTrue="1"/>
    <cfRule type="duplicateValues" dxfId="242" priority="159" stopIfTrue="1"/>
    <cfRule type="duplicateValues" dxfId="241" priority="160" stopIfTrue="1"/>
    <cfRule type="duplicateValues" dxfId="240" priority="161" stopIfTrue="1"/>
    <cfRule type="duplicateValues" dxfId="239" priority="163" stopIfTrue="1"/>
    <cfRule type="duplicateValues" dxfId="238" priority="164" stopIfTrue="1"/>
    <cfRule type="duplicateValues" dxfId="237" priority="165" stopIfTrue="1"/>
  </conditionalFormatting>
  <conditionalFormatting sqref="J21:J22">
    <cfRule type="duplicateValues" dxfId="236" priority="155" stopIfTrue="1"/>
    <cfRule type="duplicateValues" dxfId="235" priority="156" stopIfTrue="1"/>
    <cfRule type="duplicateValues" dxfId="234" priority="157" stopIfTrue="1"/>
  </conditionalFormatting>
  <conditionalFormatting sqref="J23:J61">
    <cfRule type="duplicateValues" dxfId="233" priority="148" stopIfTrue="1"/>
    <cfRule type="duplicateValues" dxfId="232" priority="149" stopIfTrue="1"/>
    <cfRule type="duplicateValues" dxfId="231" priority="150" stopIfTrue="1"/>
  </conditionalFormatting>
  <conditionalFormatting sqref="J24:J27">
    <cfRule type="duplicateValues" dxfId="230" priority="76" stopIfTrue="1"/>
    <cfRule type="duplicateValues" dxfId="229" priority="77" stopIfTrue="1"/>
    <cfRule type="duplicateValues" dxfId="228" priority="78" stopIfTrue="1"/>
  </conditionalFormatting>
  <conditionalFormatting sqref="J28:J34">
    <cfRule type="duplicateValues" dxfId="227" priority="140" stopIfTrue="1"/>
    <cfRule type="duplicateValues" dxfId="226" priority="141" stopIfTrue="1"/>
    <cfRule type="duplicateValues" dxfId="225" priority="142" stopIfTrue="1"/>
  </conditionalFormatting>
  <conditionalFormatting sqref="J31:J34">
    <cfRule type="duplicateValues" dxfId="224" priority="80" stopIfTrue="1"/>
    <cfRule type="duplicateValues" dxfId="223" priority="81" stopIfTrue="1"/>
    <cfRule type="duplicateValues" dxfId="222" priority="82" stopIfTrue="1"/>
  </conditionalFormatting>
  <conditionalFormatting sqref="J32:J34">
    <cfRule type="duplicateValues" dxfId="221" priority="69" stopIfTrue="1"/>
    <cfRule type="duplicateValues" dxfId="220" priority="70" stopIfTrue="1"/>
    <cfRule type="duplicateValues" dxfId="219" priority="71" stopIfTrue="1"/>
  </conditionalFormatting>
  <conditionalFormatting sqref="J36:J61">
    <cfRule type="duplicateValues" dxfId="218" priority="144" stopIfTrue="1"/>
    <cfRule type="duplicateValues" dxfId="217" priority="145" stopIfTrue="1"/>
    <cfRule type="duplicateValues" dxfId="216" priority="146" stopIfTrue="1"/>
  </conditionalFormatting>
  <conditionalFormatting sqref="J39:J40">
    <cfRule type="duplicateValues" dxfId="215" priority="52" stopIfTrue="1"/>
    <cfRule type="duplicateValues" dxfId="214" priority="53" stopIfTrue="1"/>
    <cfRule type="duplicateValues" dxfId="213" priority="54" stopIfTrue="1"/>
  </conditionalFormatting>
  <conditionalFormatting sqref="J6:K6 K7:K61">
    <cfRule type="duplicateValues" dxfId="212" priority="96" stopIfTrue="1"/>
    <cfRule type="duplicateValues" dxfId="211" priority="97" stopIfTrue="1"/>
    <cfRule type="duplicateValues" dxfId="210" priority="98" stopIfTrue="1"/>
  </conditionalFormatting>
  <conditionalFormatting sqref="F7:I11">
    <cfRule type="duplicateValues" dxfId="209" priority="129" stopIfTrue="1"/>
  </conditionalFormatting>
  <conditionalFormatting sqref="J7 J11">
    <cfRule type="duplicateValues" dxfId="208" priority="119" stopIfTrue="1"/>
    <cfRule type="duplicateValues" dxfId="207" priority="120" stopIfTrue="1"/>
    <cfRule type="duplicateValues" dxfId="206" priority="121" stopIfTrue="1"/>
  </conditionalFormatting>
  <conditionalFormatting sqref="F8:I10">
    <cfRule type="duplicateValues" dxfId="205" priority="127" stopIfTrue="1"/>
  </conditionalFormatting>
  <conditionalFormatting sqref="F8:I11">
    <cfRule type="duplicateValues" dxfId="204" priority="128" stopIfTrue="1"/>
  </conditionalFormatting>
  <conditionalFormatting sqref="F9:I10">
    <cfRule type="duplicateValues" dxfId="203" priority="126" stopIfTrue="1"/>
  </conditionalFormatting>
  <conditionalFormatting sqref="F20:I61">
    <cfRule type="duplicateValues" dxfId="202" priority="158" stopIfTrue="1"/>
    <cfRule type="duplicateValues" dxfId="201" priority="162" stopIfTrue="1"/>
  </conditionalFormatting>
  <conditionalFormatting sqref="F21:I22">
    <cfRule type="duplicateValues" dxfId="200" priority="154" stopIfTrue="1"/>
  </conditionalFormatting>
  <conditionalFormatting sqref="F23:I61">
    <cfRule type="duplicateValues" dxfId="199" priority="147" stopIfTrue="1"/>
  </conditionalFormatting>
  <conditionalFormatting sqref="F24:I27">
    <cfRule type="duplicateValues" dxfId="198" priority="79" stopIfTrue="1"/>
  </conditionalFormatting>
  <conditionalFormatting sqref="F28:I34">
    <cfRule type="duplicateValues" dxfId="197" priority="139" stopIfTrue="1"/>
  </conditionalFormatting>
  <conditionalFormatting sqref="F31:I34">
    <cfRule type="duplicateValues" dxfId="196" priority="83" stopIfTrue="1"/>
  </conditionalFormatting>
  <conditionalFormatting sqref="F32:I34">
    <cfRule type="duplicateValues" dxfId="195" priority="68" stopIfTrue="1"/>
  </conditionalFormatting>
  <conditionalFormatting sqref="F36:I61">
    <cfRule type="duplicateValues" dxfId="194" priority="143" stopIfTrue="1"/>
  </conditionalFormatting>
  <conditionalFormatting sqref="F39:I40">
    <cfRule type="duplicateValues" dxfId="193" priority="55" stopIfTrue="1"/>
  </conditionalFormatting>
  <pageMargins left="0.35416666666666702" right="0.39305555555555599" top="0.55069444444444404" bottom="0.51180555555555596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ySplit="4" topLeftCell="A5" activePane="bottomLeft" state="frozen"/>
      <selection pane="bottomLeft" activeCell="B12" sqref="B12"/>
    </sheetView>
  </sheetViews>
  <sheetFormatPr defaultColWidth="9" defaultRowHeight="13.5"/>
  <cols>
    <col min="1" max="1" width="3.25" style="2" customWidth="1"/>
    <col min="2" max="2" width="4.875" style="2" customWidth="1"/>
    <col min="3" max="3" width="4.75" style="2" customWidth="1"/>
    <col min="4" max="4" width="5.625" style="2" customWidth="1"/>
    <col min="5" max="5" width="19.125" style="2" customWidth="1"/>
    <col min="6" max="6" width="4.75" style="2" customWidth="1"/>
    <col min="7" max="9" width="9" style="2"/>
    <col min="10" max="10" width="7.5" style="2" customWidth="1"/>
    <col min="11" max="11" width="9" style="2"/>
    <col min="12" max="12" width="6.375" style="2" customWidth="1"/>
    <col min="13" max="13" width="7.625" style="2" customWidth="1"/>
    <col min="14" max="14" width="7.875" style="2" customWidth="1"/>
    <col min="15" max="15" width="7.25" style="2" customWidth="1"/>
    <col min="16" max="18" width="9" style="2"/>
    <col min="19" max="19" width="12.625"/>
  </cols>
  <sheetData>
    <row r="1" spans="1:18" ht="32.1" customHeight="1">
      <c r="A1" s="77" t="s">
        <v>240</v>
      </c>
      <c r="B1" s="77"/>
      <c r="C1" s="77"/>
      <c r="D1" s="77"/>
    </row>
    <row r="2" spans="1:18" ht="28.5">
      <c r="A2" s="57" t="s">
        <v>241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7" customHeight="1">
      <c r="A3" s="84" t="s">
        <v>2</v>
      </c>
      <c r="B3" s="84" t="s">
        <v>3</v>
      </c>
      <c r="C3" s="84" t="s">
        <v>4</v>
      </c>
      <c r="D3" s="86" t="s">
        <v>5</v>
      </c>
      <c r="E3" s="84" t="s">
        <v>7</v>
      </c>
      <c r="F3" s="84" t="s">
        <v>6</v>
      </c>
      <c r="G3" s="84" t="s">
        <v>8</v>
      </c>
      <c r="H3" s="84" t="s">
        <v>9</v>
      </c>
      <c r="I3" s="78" t="s">
        <v>10</v>
      </c>
      <c r="J3" s="79"/>
      <c r="K3" s="80"/>
      <c r="L3" s="88" t="s">
        <v>11</v>
      </c>
      <c r="M3" s="88" t="s">
        <v>12</v>
      </c>
      <c r="N3" s="81" t="s">
        <v>13</v>
      </c>
      <c r="O3" s="82"/>
      <c r="P3" s="83" t="s">
        <v>14</v>
      </c>
      <c r="Q3" s="82"/>
      <c r="R3" s="86" t="s">
        <v>15</v>
      </c>
    </row>
    <row r="4" spans="1:18" ht="51">
      <c r="A4" s="85"/>
      <c r="B4" s="85"/>
      <c r="C4" s="85"/>
      <c r="D4" s="87"/>
      <c r="E4" s="85"/>
      <c r="F4" s="85"/>
      <c r="G4" s="85"/>
      <c r="H4" s="85"/>
      <c r="I4" s="9" t="s">
        <v>16</v>
      </c>
      <c r="J4" s="10" t="s">
        <v>17</v>
      </c>
      <c r="K4" s="10" t="s">
        <v>18</v>
      </c>
      <c r="L4" s="89"/>
      <c r="M4" s="89"/>
      <c r="N4" s="11" t="s">
        <v>19</v>
      </c>
      <c r="O4" s="11" t="s">
        <v>20</v>
      </c>
      <c r="P4" s="11" t="s">
        <v>21</v>
      </c>
      <c r="Q4" s="18" t="s">
        <v>22</v>
      </c>
      <c r="R4" s="87"/>
    </row>
    <row r="5" spans="1:18" s="1" customFormat="1" ht="47.1" customHeight="1">
      <c r="A5" s="3"/>
      <c r="B5" s="4" t="s">
        <v>242</v>
      </c>
      <c r="C5" s="4" t="s">
        <v>243</v>
      </c>
      <c r="D5" s="3" t="s">
        <v>244</v>
      </c>
      <c r="E5" s="4" t="s">
        <v>26</v>
      </c>
      <c r="F5" s="4">
        <v>16</v>
      </c>
      <c r="G5" s="4"/>
      <c r="H5" s="4"/>
      <c r="I5" s="12">
        <f>SUM(I6:I21)</f>
        <v>61.570999999999998</v>
      </c>
      <c r="J5" s="12">
        <f>SUM(J6:J21)</f>
        <v>0</v>
      </c>
      <c r="K5" s="12">
        <f>SUM(K6:K21)</f>
        <v>61.570999999999998</v>
      </c>
      <c r="L5" s="13"/>
      <c r="M5" s="14">
        <f>SUM(M6:M21)</f>
        <v>2083.59</v>
      </c>
      <c r="N5" s="14">
        <f>SUM(N6:N21)</f>
        <v>1774.14</v>
      </c>
      <c r="O5" s="14"/>
      <c r="P5" s="14">
        <f>SUM(P6:P21)</f>
        <v>1576.87</v>
      </c>
      <c r="Q5" s="14">
        <f>SUM(Q6:Q21)</f>
        <v>506.72</v>
      </c>
      <c r="R5" s="19"/>
    </row>
    <row r="6" spans="1:18" s="1" customFormat="1" ht="45.95" customHeight="1">
      <c r="A6" s="6">
        <v>1</v>
      </c>
      <c r="B6" s="6" t="s">
        <v>27</v>
      </c>
      <c r="C6" s="6" t="s">
        <v>245</v>
      </c>
      <c r="D6" s="6">
        <v>5</v>
      </c>
      <c r="E6" s="7" t="s">
        <v>246</v>
      </c>
      <c r="F6" s="7">
        <v>1</v>
      </c>
      <c r="G6" s="7" t="s">
        <v>247</v>
      </c>
      <c r="H6" s="7" t="s">
        <v>248</v>
      </c>
      <c r="I6" s="7">
        <v>4.8760000000000003</v>
      </c>
      <c r="J6" s="15"/>
      <c r="K6" s="6">
        <f t="shared" ref="K6:K21" si="0">I6+J6</f>
        <v>4.8760000000000003</v>
      </c>
      <c r="L6" s="21">
        <v>4.83</v>
      </c>
      <c r="M6" s="16">
        <v>129.9</v>
      </c>
      <c r="N6" s="16">
        <v>111.77</v>
      </c>
      <c r="O6" s="16">
        <v>22.92</v>
      </c>
      <c r="P6" s="16">
        <v>111.77</v>
      </c>
      <c r="Q6" s="16">
        <f t="shared" ref="Q6:Q21" si="1">M6-P6</f>
        <v>18.13</v>
      </c>
      <c r="R6" s="8" t="s">
        <v>249</v>
      </c>
    </row>
    <row r="7" spans="1:18" s="1" customFormat="1" ht="69" customHeight="1">
      <c r="A7" s="90">
        <v>2</v>
      </c>
      <c r="B7" s="6" t="s">
        <v>32</v>
      </c>
      <c r="C7" s="6" t="s">
        <v>44</v>
      </c>
      <c r="D7" s="6" t="s">
        <v>45</v>
      </c>
      <c r="E7" s="6" t="s">
        <v>250</v>
      </c>
      <c r="F7" s="7">
        <v>2</v>
      </c>
      <c r="G7" s="6" t="s">
        <v>46</v>
      </c>
      <c r="H7" s="6" t="s">
        <v>251</v>
      </c>
      <c r="I7" s="6">
        <v>8.2100000000000009</v>
      </c>
      <c r="J7" s="6"/>
      <c r="K7" s="6">
        <f t="shared" si="0"/>
        <v>8.2100000000000009</v>
      </c>
      <c r="L7" s="22">
        <v>5.0380000000000003</v>
      </c>
      <c r="M7" s="23">
        <v>110.54</v>
      </c>
      <c r="N7" s="17">
        <v>91</v>
      </c>
      <c r="O7" s="17">
        <v>11.08</v>
      </c>
      <c r="P7" s="17">
        <v>82.1</v>
      </c>
      <c r="Q7" s="17">
        <f t="shared" si="1"/>
        <v>28.44</v>
      </c>
      <c r="R7" s="29" t="s">
        <v>252</v>
      </c>
    </row>
    <row r="8" spans="1:18" s="1" customFormat="1" ht="57" customHeight="1">
      <c r="A8" s="91"/>
      <c r="B8" s="6" t="s">
        <v>32</v>
      </c>
      <c r="C8" s="6" t="s">
        <v>37</v>
      </c>
      <c r="D8" s="6">
        <v>11</v>
      </c>
      <c r="E8" s="6" t="s">
        <v>253</v>
      </c>
      <c r="F8" s="6">
        <v>3</v>
      </c>
      <c r="G8" s="6" t="s">
        <v>38</v>
      </c>
      <c r="H8" s="6" t="s">
        <v>254</v>
      </c>
      <c r="I8" s="6">
        <v>2</v>
      </c>
      <c r="J8" s="24"/>
      <c r="K8" s="6">
        <f t="shared" si="0"/>
        <v>2</v>
      </c>
      <c r="L8" s="24">
        <v>4.7539999999999996</v>
      </c>
      <c r="M8" s="25">
        <v>29.11</v>
      </c>
      <c r="N8" s="16">
        <v>24.09</v>
      </c>
      <c r="O8" s="16">
        <v>12.05</v>
      </c>
      <c r="P8" s="16">
        <v>20</v>
      </c>
      <c r="Q8" s="16">
        <f t="shared" si="1"/>
        <v>9.11</v>
      </c>
      <c r="R8" s="8" t="s">
        <v>252</v>
      </c>
    </row>
    <row r="9" spans="1:18" s="1" customFormat="1" ht="74.099999999999994" customHeight="1">
      <c r="A9" s="6">
        <v>3</v>
      </c>
      <c r="B9" s="6" t="s">
        <v>98</v>
      </c>
      <c r="C9" s="6" t="s">
        <v>255</v>
      </c>
      <c r="D9" s="6" t="s">
        <v>256</v>
      </c>
      <c r="E9" s="7" t="s">
        <v>257</v>
      </c>
      <c r="F9" s="7">
        <v>4</v>
      </c>
      <c r="G9" s="7" t="s">
        <v>258</v>
      </c>
      <c r="H9" s="7" t="s">
        <v>259</v>
      </c>
      <c r="I9" s="7">
        <v>0.33700000000000002</v>
      </c>
      <c r="J9" s="15"/>
      <c r="K9" s="6">
        <f t="shared" si="0"/>
        <v>0.33700000000000002</v>
      </c>
      <c r="L9" s="16">
        <v>5.34</v>
      </c>
      <c r="M9" s="16">
        <v>4.3</v>
      </c>
      <c r="N9" s="16">
        <v>3.61</v>
      </c>
      <c r="O9" s="16">
        <v>10.71</v>
      </c>
      <c r="P9" s="16">
        <v>3.61</v>
      </c>
      <c r="Q9" s="16">
        <f t="shared" si="1"/>
        <v>0.69</v>
      </c>
      <c r="R9" s="8" t="s">
        <v>260</v>
      </c>
    </row>
    <row r="10" spans="1:18" s="1" customFormat="1" ht="45" customHeight="1">
      <c r="A10" s="6">
        <v>4</v>
      </c>
      <c r="B10" s="6" t="s">
        <v>141</v>
      </c>
      <c r="C10" s="6" t="s">
        <v>261</v>
      </c>
      <c r="D10" s="6" t="s">
        <v>90</v>
      </c>
      <c r="E10" s="7" t="s">
        <v>262</v>
      </c>
      <c r="F10" s="6">
        <v>5</v>
      </c>
      <c r="G10" s="7"/>
      <c r="H10" s="7"/>
      <c r="I10" s="7">
        <v>3.8220000000000001</v>
      </c>
      <c r="J10" s="26"/>
      <c r="K10" s="6">
        <f t="shared" si="0"/>
        <v>3.8220000000000001</v>
      </c>
      <c r="L10" s="27">
        <v>4.5</v>
      </c>
      <c r="M10" s="27">
        <v>143.55000000000001</v>
      </c>
      <c r="N10" s="16">
        <v>121.77</v>
      </c>
      <c r="O10" s="16">
        <v>31.86</v>
      </c>
      <c r="P10" s="16">
        <v>114.66</v>
      </c>
      <c r="Q10" s="16">
        <f t="shared" si="1"/>
        <v>28.89</v>
      </c>
      <c r="R10" s="8" t="s">
        <v>263</v>
      </c>
    </row>
    <row r="11" spans="1:18" s="1" customFormat="1" ht="72" customHeight="1">
      <c r="A11" s="90">
        <v>5</v>
      </c>
      <c r="B11" s="6" t="s">
        <v>213</v>
      </c>
      <c r="C11" s="6" t="s">
        <v>264</v>
      </c>
      <c r="D11" s="6" t="s">
        <v>265</v>
      </c>
      <c r="E11" s="20" t="s">
        <v>266</v>
      </c>
      <c r="F11" s="6">
        <v>6</v>
      </c>
      <c r="G11" s="7" t="s">
        <v>267</v>
      </c>
      <c r="H11" s="7" t="s">
        <v>268</v>
      </c>
      <c r="I11" s="7">
        <v>3.1890000000000001</v>
      </c>
      <c r="J11" s="15"/>
      <c r="K11" s="6">
        <f t="shared" si="0"/>
        <v>3.1890000000000001</v>
      </c>
      <c r="L11" s="16">
        <v>4.5</v>
      </c>
      <c r="M11" s="16">
        <v>117.98</v>
      </c>
      <c r="N11" s="16">
        <v>100.78</v>
      </c>
      <c r="O11" s="16">
        <f t="shared" ref="O11:O19" si="2">N11/I11</f>
        <v>31.6023831922233</v>
      </c>
      <c r="P11" s="16">
        <v>95.67</v>
      </c>
      <c r="Q11" s="16">
        <f t="shared" si="1"/>
        <v>22.31</v>
      </c>
      <c r="R11" s="8" t="s">
        <v>263</v>
      </c>
    </row>
    <row r="12" spans="1:18" s="1" customFormat="1" ht="69.95" customHeight="1">
      <c r="A12" s="92"/>
      <c r="B12" s="6" t="s">
        <v>213</v>
      </c>
      <c r="C12" s="6" t="s">
        <v>269</v>
      </c>
      <c r="D12" s="6" t="s">
        <v>270</v>
      </c>
      <c r="E12" s="6" t="s">
        <v>271</v>
      </c>
      <c r="F12" s="7">
        <v>7</v>
      </c>
      <c r="G12" s="7" t="s">
        <v>272</v>
      </c>
      <c r="H12" s="7" t="s">
        <v>273</v>
      </c>
      <c r="I12" s="7">
        <v>5.7039999999999997</v>
      </c>
      <c r="J12" s="15"/>
      <c r="K12" s="6">
        <f t="shared" si="0"/>
        <v>5.7039999999999997</v>
      </c>
      <c r="L12" s="16">
        <v>4.5</v>
      </c>
      <c r="M12" s="16">
        <v>204.46</v>
      </c>
      <c r="N12" s="16">
        <v>173.67</v>
      </c>
      <c r="O12" s="16">
        <f t="shared" si="2"/>
        <v>30.447054698457201</v>
      </c>
      <c r="P12" s="16">
        <v>171.12</v>
      </c>
      <c r="Q12" s="16">
        <f t="shared" si="1"/>
        <v>33.340000000000003</v>
      </c>
      <c r="R12" s="8" t="s">
        <v>263</v>
      </c>
    </row>
    <row r="13" spans="1:18" s="1" customFormat="1" ht="59.1" customHeight="1">
      <c r="A13" s="91"/>
      <c r="B13" s="6" t="s">
        <v>213</v>
      </c>
      <c r="C13" s="6" t="s">
        <v>274</v>
      </c>
      <c r="D13" s="6" t="s">
        <v>275</v>
      </c>
      <c r="E13" s="6" t="s">
        <v>276</v>
      </c>
      <c r="F13" s="6">
        <v>8</v>
      </c>
      <c r="G13" s="7" t="s">
        <v>277</v>
      </c>
      <c r="H13" s="7" t="s">
        <v>278</v>
      </c>
      <c r="I13" s="7">
        <v>2.6160000000000001</v>
      </c>
      <c r="J13" s="15"/>
      <c r="K13" s="6">
        <f t="shared" si="0"/>
        <v>2.6160000000000001</v>
      </c>
      <c r="L13" s="16">
        <v>4.5</v>
      </c>
      <c r="M13" s="16">
        <v>102.48</v>
      </c>
      <c r="N13" s="16">
        <v>87.35</v>
      </c>
      <c r="O13" s="16">
        <f t="shared" si="2"/>
        <v>33.390672782874603</v>
      </c>
      <c r="P13" s="16">
        <v>78.48</v>
      </c>
      <c r="Q13" s="16">
        <f t="shared" si="1"/>
        <v>24</v>
      </c>
      <c r="R13" s="8" t="s">
        <v>263</v>
      </c>
    </row>
    <row r="14" spans="1:18" s="1" customFormat="1" ht="56.1" customHeight="1">
      <c r="A14" s="90">
        <v>6</v>
      </c>
      <c r="B14" s="6" t="s">
        <v>279</v>
      </c>
      <c r="C14" s="6" t="s">
        <v>280</v>
      </c>
      <c r="D14" s="6" t="s">
        <v>281</v>
      </c>
      <c r="E14" s="20" t="s">
        <v>282</v>
      </c>
      <c r="F14" s="6">
        <v>9</v>
      </c>
      <c r="G14" s="7" t="s">
        <v>283</v>
      </c>
      <c r="H14" s="7" t="s">
        <v>284</v>
      </c>
      <c r="I14" s="7">
        <v>3.64</v>
      </c>
      <c r="J14" s="15"/>
      <c r="K14" s="6">
        <f t="shared" si="0"/>
        <v>3.64</v>
      </c>
      <c r="L14" s="16">
        <v>4.5</v>
      </c>
      <c r="M14" s="16">
        <v>135.97999999999999</v>
      </c>
      <c r="N14" s="16">
        <v>115.97</v>
      </c>
      <c r="O14" s="16">
        <f t="shared" si="2"/>
        <v>31.859890109890099</v>
      </c>
      <c r="P14" s="16">
        <v>109.2</v>
      </c>
      <c r="Q14" s="16">
        <f t="shared" si="1"/>
        <v>26.78</v>
      </c>
      <c r="R14" s="8" t="s">
        <v>263</v>
      </c>
    </row>
    <row r="15" spans="1:18" s="1" customFormat="1" ht="72.95" customHeight="1">
      <c r="A15" s="93"/>
      <c r="B15" s="6" t="s">
        <v>279</v>
      </c>
      <c r="C15" s="6" t="s">
        <v>285</v>
      </c>
      <c r="D15" s="6" t="s">
        <v>286</v>
      </c>
      <c r="E15" s="6" t="s">
        <v>287</v>
      </c>
      <c r="F15" s="7">
        <v>10</v>
      </c>
      <c r="G15" s="7" t="s">
        <v>288</v>
      </c>
      <c r="H15" s="7" t="s">
        <v>289</v>
      </c>
      <c r="I15" s="7">
        <v>7.9649999999999999</v>
      </c>
      <c r="J15" s="15"/>
      <c r="K15" s="6">
        <f t="shared" si="0"/>
        <v>7.9649999999999999</v>
      </c>
      <c r="L15" s="16">
        <v>4.5</v>
      </c>
      <c r="M15" s="16">
        <v>298.45999999999998</v>
      </c>
      <c r="N15" s="16">
        <v>255.09</v>
      </c>
      <c r="O15" s="16">
        <f t="shared" si="2"/>
        <v>32.026365348399203</v>
      </c>
      <c r="P15" s="16">
        <v>238.95</v>
      </c>
      <c r="Q15" s="16">
        <f t="shared" si="1"/>
        <v>59.51</v>
      </c>
      <c r="R15" s="8" t="s">
        <v>263</v>
      </c>
    </row>
    <row r="16" spans="1:18" s="1" customFormat="1" ht="57" customHeight="1">
      <c r="A16" s="92"/>
      <c r="B16" s="6" t="s">
        <v>279</v>
      </c>
      <c r="C16" s="6" t="s">
        <v>290</v>
      </c>
      <c r="D16" s="6">
        <v>7</v>
      </c>
      <c r="E16" s="7" t="s">
        <v>291</v>
      </c>
      <c r="F16" s="6">
        <v>11</v>
      </c>
      <c r="G16" s="7" t="s">
        <v>292</v>
      </c>
      <c r="H16" s="7" t="s">
        <v>293</v>
      </c>
      <c r="I16" s="7">
        <v>4.4630000000000001</v>
      </c>
      <c r="J16" s="15"/>
      <c r="K16" s="6">
        <f t="shared" si="0"/>
        <v>4.4630000000000001</v>
      </c>
      <c r="L16" s="16">
        <v>4.5</v>
      </c>
      <c r="M16" s="16">
        <v>146.66999999999999</v>
      </c>
      <c r="N16" s="16">
        <v>124.56</v>
      </c>
      <c r="O16" s="16">
        <f t="shared" si="2"/>
        <v>27.9094779296437</v>
      </c>
      <c r="P16" s="16">
        <v>133.88999999999999</v>
      </c>
      <c r="Q16" s="16">
        <f t="shared" si="1"/>
        <v>12.78</v>
      </c>
      <c r="R16" s="8" t="s">
        <v>263</v>
      </c>
    </row>
    <row r="17" spans="1:18" s="1" customFormat="1" ht="57" customHeight="1">
      <c r="A17" s="91"/>
      <c r="B17" s="6" t="s">
        <v>279</v>
      </c>
      <c r="C17" s="6" t="s">
        <v>290</v>
      </c>
      <c r="D17" s="6" t="s">
        <v>294</v>
      </c>
      <c r="E17" s="7" t="s">
        <v>295</v>
      </c>
      <c r="F17" s="6">
        <v>12</v>
      </c>
      <c r="G17" s="7" t="s">
        <v>296</v>
      </c>
      <c r="H17" s="7" t="s">
        <v>297</v>
      </c>
      <c r="I17" s="7">
        <v>7.8049999999999997</v>
      </c>
      <c r="J17" s="15"/>
      <c r="K17" s="6">
        <f t="shared" si="0"/>
        <v>7.8049999999999997</v>
      </c>
      <c r="L17" s="16">
        <v>4.5</v>
      </c>
      <c r="M17" s="16">
        <v>300.99</v>
      </c>
      <c r="N17" s="16">
        <v>255.98</v>
      </c>
      <c r="O17" s="16">
        <f t="shared" si="2"/>
        <v>32.796925048046099</v>
      </c>
      <c r="P17" s="16">
        <v>234.15</v>
      </c>
      <c r="Q17" s="16">
        <f t="shared" si="1"/>
        <v>66.84</v>
      </c>
      <c r="R17" s="8" t="s">
        <v>263</v>
      </c>
    </row>
    <row r="18" spans="1:18" s="1" customFormat="1" ht="56.1" customHeight="1">
      <c r="A18" s="6">
        <v>7</v>
      </c>
      <c r="B18" s="6" t="s">
        <v>298</v>
      </c>
      <c r="C18" s="6" t="s">
        <v>299</v>
      </c>
      <c r="D18" s="6">
        <v>1</v>
      </c>
      <c r="E18" s="20" t="s">
        <v>300</v>
      </c>
      <c r="F18" s="7">
        <v>13</v>
      </c>
      <c r="G18" s="7" t="s">
        <v>301</v>
      </c>
      <c r="H18" s="7" t="s">
        <v>302</v>
      </c>
      <c r="I18" s="7">
        <v>2.4300000000000002</v>
      </c>
      <c r="J18" s="15"/>
      <c r="K18" s="6">
        <f t="shared" si="0"/>
        <v>2.4300000000000002</v>
      </c>
      <c r="L18" s="16">
        <v>4.5</v>
      </c>
      <c r="M18" s="16">
        <v>111.66</v>
      </c>
      <c r="N18" s="16">
        <v>96.24</v>
      </c>
      <c r="O18" s="16">
        <f t="shared" si="2"/>
        <v>39.604938271604901</v>
      </c>
      <c r="P18" s="16">
        <v>72.900000000000006</v>
      </c>
      <c r="Q18" s="16">
        <f t="shared" si="1"/>
        <v>38.76</v>
      </c>
      <c r="R18" s="8" t="s">
        <v>263</v>
      </c>
    </row>
    <row r="19" spans="1:18" s="1" customFormat="1" ht="57" customHeight="1">
      <c r="A19" s="6">
        <v>8</v>
      </c>
      <c r="B19" s="6" t="s">
        <v>303</v>
      </c>
      <c r="C19" s="6" t="s">
        <v>304</v>
      </c>
      <c r="D19" s="6" t="s">
        <v>305</v>
      </c>
      <c r="E19" s="20" t="s">
        <v>306</v>
      </c>
      <c r="F19" s="6">
        <v>14</v>
      </c>
      <c r="G19" s="7" t="s">
        <v>307</v>
      </c>
      <c r="H19" s="7" t="s">
        <v>308</v>
      </c>
      <c r="I19" s="7">
        <v>2</v>
      </c>
      <c r="J19" s="15"/>
      <c r="K19" s="6">
        <f t="shared" si="0"/>
        <v>2</v>
      </c>
      <c r="L19" s="16">
        <v>6.5</v>
      </c>
      <c r="M19" s="16">
        <v>185.85</v>
      </c>
      <c r="N19" s="16">
        <v>160.01</v>
      </c>
      <c r="O19" s="16">
        <f t="shared" si="2"/>
        <v>80.004999999999995</v>
      </c>
      <c r="P19" s="16">
        <v>60</v>
      </c>
      <c r="Q19" s="16">
        <f t="shared" si="1"/>
        <v>125.85</v>
      </c>
      <c r="R19" s="8" t="s">
        <v>263</v>
      </c>
    </row>
    <row r="20" spans="1:18" s="1" customFormat="1" ht="48" customHeight="1">
      <c r="A20" s="6">
        <v>9</v>
      </c>
      <c r="B20" s="6" t="s">
        <v>48</v>
      </c>
      <c r="C20" s="6" t="s">
        <v>49</v>
      </c>
      <c r="D20" s="6">
        <v>2</v>
      </c>
      <c r="E20" s="7" t="s">
        <v>309</v>
      </c>
      <c r="F20" s="6">
        <v>15</v>
      </c>
      <c r="G20" s="7" t="s">
        <v>50</v>
      </c>
      <c r="H20" s="7" t="s">
        <v>310</v>
      </c>
      <c r="I20" s="7">
        <v>1.1499999999999999</v>
      </c>
      <c r="J20" s="28"/>
      <c r="K20" s="6">
        <f t="shared" si="0"/>
        <v>1.1499999999999999</v>
      </c>
      <c r="L20" s="16">
        <v>4.5</v>
      </c>
      <c r="M20" s="16">
        <v>15.93</v>
      </c>
      <c r="N20" s="16">
        <v>13.38</v>
      </c>
      <c r="O20" s="16">
        <v>11.63</v>
      </c>
      <c r="P20" s="16">
        <v>11.5</v>
      </c>
      <c r="Q20" s="16">
        <f t="shared" si="1"/>
        <v>4.43</v>
      </c>
      <c r="R20" s="6" t="s">
        <v>311</v>
      </c>
    </row>
    <row r="21" spans="1:18" s="1" customFormat="1" ht="69.95" customHeight="1">
      <c r="A21" s="6">
        <v>10</v>
      </c>
      <c r="B21" s="6" t="s">
        <v>312</v>
      </c>
      <c r="C21" s="6" t="s">
        <v>313</v>
      </c>
      <c r="D21" s="6" t="s">
        <v>195</v>
      </c>
      <c r="E21" s="6" t="s">
        <v>314</v>
      </c>
      <c r="F21" s="7">
        <v>16</v>
      </c>
      <c r="G21" s="7" t="s">
        <v>315</v>
      </c>
      <c r="H21" s="7" t="s">
        <v>316</v>
      </c>
      <c r="I21" s="7">
        <v>1.3640000000000001</v>
      </c>
      <c r="J21" s="15"/>
      <c r="K21" s="6">
        <f t="shared" si="0"/>
        <v>1.3640000000000001</v>
      </c>
      <c r="L21" s="16">
        <v>4.5</v>
      </c>
      <c r="M21" s="16">
        <v>45.73</v>
      </c>
      <c r="N21" s="16">
        <v>38.869999999999997</v>
      </c>
      <c r="O21" s="16">
        <f>N21/I21</f>
        <v>28.497067448680301</v>
      </c>
      <c r="P21" s="16">
        <v>38.869999999999997</v>
      </c>
      <c r="Q21" s="16">
        <f t="shared" si="1"/>
        <v>6.86</v>
      </c>
      <c r="R21" s="8" t="s">
        <v>263</v>
      </c>
    </row>
  </sheetData>
  <mergeCells count="19">
    <mergeCell ref="A7:A8"/>
    <mergeCell ref="A11:A13"/>
    <mergeCell ref="A14:A17"/>
    <mergeCell ref="B3:B4"/>
    <mergeCell ref="C3:C4"/>
    <mergeCell ref="A1:D1"/>
    <mergeCell ref="A2:R2"/>
    <mergeCell ref="I3:K3"/>
    <mergeCell ref="N3:O3"/>
    <mergeCell ref="P3:Q3"/>
    <mergeCell ref="A3:A4"/>
    <mergeCell ref="D3:D4"/>
    <mergeCell ref="E3:E4"/>
    <mergeCell ref="F3:F4"/>
    <mergeCell ref="G3:G4"/>
    <mergeCell ref="H3:H4"/>
    <mergeCell ref="L3:L4"/>
    <mergeCell ref="M3:M4"/>
    <mergeCell ref="R3:R4"/>
  </mergeCells>
  <phoneticPr fontId="6" type="noConversion"/>
  <conditionalFormatting sqref="J6">
    <cfRule type="duplicateValues" dxfId="192" priority="121" stopIfTrue="1"/>
    <cfRule type="duplicateValues" dxfId="191" priority="122" stopIfTrue="1"/>
    <cfRule type="duplicateValues" dxfId="190" priority="123" stopIfTrue="1"/>
    <cfRule type="duplicateValues" dxfId="189" priority="180" stopIfTrue="1"/>
    <cfRule type="duplicateValues" dxfId="188" priority="181" stopIfTrue="1"/>
    <cfRule type="duplicateValues" dxfId="187" priority="182" stopIfTrue="1"/>
    <cfRule type="duplicateValues" dxfId="186" priority="184" stopIfTrue="1"/>
    <cfRule type="duplicateValues" dxfId="185" priority="185" stopIfTrue="1"/>
    <cfRule type="duplicateValues" dxfId="184" priority="186" stopIfTrue="1"/>
  </conditionalFormatting>
  <conditionalFormatting sqref="F7">
    <cfRule type="duplicateValues" dxfId="183" priority="3" stopIfTrue="1"/>
    <cfRule type="duplicateValues" dxfId="182" priority="2" stopIfTrue="1"/>
    <cfRule type="duplicateValues" dxfId="181" priority="1" stopIfTrue="1"/>
  </conditionalFormatting>
  <conditionalFormatting sqref="J7">
    <cfRule type="duplicateValues" dxfId="180" priority="93" stopIfTrue="1"/>
    <cfRule type="duplicateValues" dxfId="179" priority="94" stopIfTrue="1"/>
    <cfRule type="duplicateValues" dxfId="178" priority="95" stopIfTrue="1"/>
    <cfRule type="duplicateValues" dxfId="177" priority="96" stopIfTrue="1"/>
    <cfRule type="duplicateValues" dxfId="176" priority="97" stopIfTrue="1"/>
    <cfRule type="duplicateValues" dxfId="175" priority="98" stopIfTrue="1"/>
    <cfRule type="duplicateValues" dxfId="174" priority="165" stopIfTrue="1"/>
    <cfRule type="duplicateValues" dxfId="173" priority="166" stopIfTrue="1"/>
    <cfRule type="duplicateValues" dxfId="172" priority="167" stopIfTrue="1"/>
    <cfRule type="duplicateValues" dxfId="171" priority="168" stopIfTrue="1"/>
    <cfRule type="duplicateValues" dxfId="170" priority="169" stopIfTrue="1"/>
    <cfRule type="duplicateValues" dxfId="169" priority="170" stopIfTrue="1"/>
  </conditionalFormatting>
  <conditionalFormatting sqref="J9">
    <cfRule type="duplicateValues" dxfId="168" priority="137" stopIfTrue="1"/>
    <cfRule type="duplicateValues" dxfId="167" priority="138" stopIfTrue="1"/>
    <cfRule type="duplicateValues" dxfId="166" priority="139" stopIfTrue="1"/>
  </conditionalFormatting>
  <conditionalFormatting sqref="J10">
    <cfRule type="duplicateValues" dxfId="165" priority="101" stopIfTrue="1"/>
    <cfRule type="duplicateValues" dxfId="164" priority="102" stopIfTrue="1"/>
    <cfRule type="duplicateValues" dxfId="163" priority="103" stopIfTrue="1"/>
    <cfRule type="duplicateValues" dxfId="162" priority="193" stopIfTrue="1"/>
    <cfRule type="duplicateValues" dxfId="161" priority="194" stopIfTrue="1"/>
    <cfRule type="duplicateValues" dxfId="160" priority="195" stopIfTrue="1"/>
  </conditionalFormatting>
  <conditionalFormatting sqref="E12">
    <cfRule type="duplicateValues" dxfId="159" priority="50" stopIfTrue="1"/>
  </conditionalFormatting>
  <conditionalFormatting sqref="E13">
    <cfRule type="duplicateValues" dxfId="158" priority="54" stopIfTrue="1"/>
  </conditionalFormatting>
  <conditionalFormatting sqref="E14">
    <cfRule type="duplicateValues" dxfId="157" priority="56" stopIfTrue="1"/>
  </conditionalFormatting>
  <conditionalFormatting sqref="E15">
    <cfRule type="duplicateValues" dxfId="156" priority="4" stopIfTrue="1"/>
  </conditionalFormatting>
  <conditionalFormatting sqref="G15:I15">
    <cfRule type="duplicateValues" dxfId="155" priority="23" stopIfTrue="1"/>
    <cfRule type="duplicateValues" dxfId="154" priority="19" stopIfTrue="1"/>
    <cfRule type="duplicateValues" dxfId="153" priority="12" stopIfTrue="1"/>
    <cfRule type="duplicateValues" dxfId="152" priority="8" stopIfTrue="1"/>
  </conditionalFormatting>
  <conditionalFormatting sqref="J15">
    <cfRule type="duplicateValues" dxfId="151" priority="26" stopIfTrue="1"/>
    <cfRule type="duplicateValues" dxfId="150" priority="25" stopIfTrue="1"/>
    <cfRule type="duplicateValues" dxfId="149" priority="24" stopIfTrue="1"/>
    <cfRule type="duplicateValues" dxfId="148" priority="22" stopIfTrue="1"/>
    <cfRule type="duplicateValues" dxfId="147" priority="21" stopIfTrue="1"/>
    <cfRule type="duplicateValues" dxfId="146" priority="20" stopIfTrue="1"/>
    <cfRule type="duplicateValues" dxfId="145" priority="18" stopIfTrue="1"/>
    <cfRule type="duplicateValues" dxfId="144" priority="17" stopIfTrue="1"/>
    <cfRule type="duplicateValues" dxfId="143" priority="16" stopIfTrue="1"/>
    <cfRule type="duplicateValues" dxfId="142" priority="15" stopIfTrue="1"/>
    <cfRule type="duplicateValues" dxfId="141" priority="14" stopIfTrue="1"/>
    <cfRule type="duplicateValues" dxfId="140" priority="13" stopIfTrue="1"/>
    <cfRule type="duplicateValues" dxfId="139" priority="11" stopIfTrue="1"/>
    <cfRule type="duplicateValues" dxfId="138" priority="10" stopIfTrue="1"/>
    <cfRule type="duplicateValues" dxfId="137" priority="9" stopIfTrue="1"/>
  </conditionalFormatting>
  <conditionalFormatting sqref="K15">
    <cfRule type="duplicateValues" dxfId="136" priority="7" stopIfTrue="1"/>
    <cfRule type="duplicateValues" dxfId="135" priority="6" stopIfTrue="1"/>
    <cfRule type="duplicateValues" dxfId="134" priority="5" stopIfTrue="1"/>
  </conditionalFormatting>
  <conditionalFormatting sqref="E18">
    <cfRule type="duplicateValues" dxfId="133" priority="53" stopIfTrue="1"/>
  </conditionalFormatting>
  <conditionalFormatting sqref="J20">
    <cfRule type="duplicateValues" dxfId="132" priority="31" stopIfTrue="1"/>
    <cfRule type="duplicateValues" dxfId="131" priority="32" stopIfTrue="1"/>
    <cfRule type="duplicateValues" dxfId="130" priority="33" stopIfTrue="1"/>
    <cfRule type="duplicateValues" dxfId="129" priority="35" stopIfTrue="1"/>
    <cfRule type="duplicateValues" dxfId="128" priority="36" stopIfTrue="1"/>
    <cfRule type="duplicateValues" dxfId="127" priority="37" stopIfTrue="1"/>
    <cfRule type="duplicateValues" dxfId="126" priority="39" stopIfTrue="1"/>
    <cfRule type="duplicateValues" dxfId="125" priority="40" stopIfTrue="1"/>
    <cfRule type="duplicateValues" dxfId="124" priority="41" stopIfTrue="1"/>
    <cfRule type="duplicateValues" dxfId="123" priority="42" stopIfTrue="1"/>
    <cfRule type="duplicateValues" dxfId="122" priority="43" stopIfTrue="1"/>
    <cfRule type="duplicateValues" dxfId="121" priority="44" stopIfTrue="1"/>
    <cfRule type="duplicateValues" dxfId="120" priority="45" stopIfTrue="1"/>
    <cfRule type="duplicateValues" dxfId="119" priority="46" stopIfTrue="1"/>
    <cfRule type="duplicateValues" dxfId="118" priority="47" stopIfTrue="1"/>
  </conditionalFormatting>
  <conditionalFormatting sqref="K20">
    <cfRule type="duplicateValues" dxfId="117" priority="27" stopIfTrue="1"/>
    <cfRule type="duplicateValues" dxfId="116" priority="28" stopIfTrue="1"/>
    <cfRule type="duplicateValues" dxfId="115" priority="29" stopIfTrue="1"/>
  </conditionalFormatting>
  <conditionalFormatting sqref="E21">
    <cfRule type="duplicateValues" dxfId="114" priority="51" stopIfTrue="1"/>
    <cfRule type="duplicateValues" dxfId="113" priority="52" stopIfTrue="1"/>
    <cfRule type="duplicateValues" dxfId="112" priority="55" stopIfTrue="1"/>
    <cfRule type="duplicateValues" dxfId="111" priority="62" stopIfTrue="1"/>
  </conditionalFormatting>
  <conditionalFormatting sqref="J9:J10">
    <cfRule type="duplicateValues" dxfId="110" priority="197" stopIfTrue="1"/>
    <cfRule type="duplicateValues" dxfId="109" priority="198" stopIfTrue="1"/>
    <cfRule type="duplicateValues" dxfId="108" priority="199" stopIfTrue="1"/>
    <cfRule type="duplicateValues" dxfId="107" priority="200" stopIfTrue="1"/>
    <cfRule type="duplicateValues" dxfId="106" priority="201" stopIfTrue="1"/>
    <cfRule type="duplicateValues" dxfId="105" priority="202" stopIfTrue="1"/>
    <cfRule type="duplicateValues" dxfId="104" priority="208" stopIfTrue="1"/>
    <cfRule type="duplicateValues" dxfId="103" priority="209" stopIfTrue="1"/>
    <cfRule type="duplicateValues" dxfId="102" priority="210" stopIfTrue="1"/>
    <cfRule type="duplicateValues" dxfId="101" priority="212" stopIfTrue="1"/>
    <cfRule type="duplicateValues" dxfId="100" priority="213" stopIfTrue="1"/>
    <cfRule type="duplicateValues" dxfId="99" priority="214" stopIfTrue="1"/>
  </conditionalFormatting>
  <conditionalFormatting sqref="K6:K10">
    <cfRule type="duplicateValues" dxfId="98" priority="145" stopIfTrue="1"/>
    <cfRule type="duplicateValues" dxfId="97" priority="146" stopIfTrue="1"/>
    <cfRule type="duplicateValues" dxfId="96" priority="147" stopIfTrue="1"/>
  </conditionalFormatting>
  <conditionalFormatting sqref="E6:I6 F9 F12 F15 F18 F21">
    <cfRule type="duplicateValues" dxfId="95" priority="124" stopIfTrue="1"/>
    <cfRule type="duplicateValues" dxfId="94" priority="179" stopIfTrue="1"/>
    <cfRule type="duplicateValues" dxfId="93" priority="183" stopIfTrue="1"/>
  </conditionalFormatting>
  <conditionalFormatting sqref="E7 G7:I7 F10 F13 F16 F19">
    <cfRule type="duplicateValues" dxfId="92" priority="99" stopIfTrue="1"/>
    <cfRule type="duplicateValues" dxfId="91" priority="100" stopIfTrue="1"/>
  </conditionalFormatting>
  <conditionalFormatting sqref="E7 G7:I7 E8:I8 F10:F11 F13:F14 F16:F17 F19:F20">
    <cfRule type="duplicateValues" dxfId="90" priority="177" stopIfTrue="1"/>
    <cfRule type="duplicateValues" dxfId="89" priority="178" stopIfTrue="1"/>
  </conditionalFormatting>
  <conditionalFormatting sqref="E8:I8 F11 F14 F17 F20">
    <cfRule type="duplicateValues" dxfId="88" priority="175" stopIfTrue="1"/>
    <cfRule type="duplicateValues" dxfId="87" priority="176" stopIfTrue="1"/>
  </conditionalFormatting>
  <conditionalFormatting sqref="E9 G9:I9">
    <cfRule type="duplicateValues" dxfId="86" priority="140" stopIfTrue="1"/>
  </conditionalFormatting>
  <conditionalFormatting sqref="E9:E10 G9:I10">
    <cfRule type="duplicateValues" dxfId="85" priority="196" stopIfTrue="1"/>
    <cfRule type="duplicateValues" dxfId="84" priority="207" stopIfTrue="1"/>
    <cfRule type="duplicateValues" dxfId="83" priority="211" stopIfTrue="1"/>
  </conditionalFormatting>
  <conditionalFormatting sqref="E10 G10:I10">
    <cfRule type="duplicateValues" dxfId="82" priority="104" stopIfTrue="1"/>
    <cfRule type="duplicateValues" dxfId="81" priority="192" stopIfTrue="1"/>
  </conditionalFormatting>
  <conditionalFormatting sqref="E11:E13 E16:E19">
    <cfRule type="duplicateValues" dxfId="80" priority="58" stopIfTrue="1"/>
  </conditionalFormatting>
  <conditionalFormatting sqref="G11:I14 G16:I19 G21:I21">
    <cfRule type="duplicateValues" dxfId="79" priority="66" stopIfTrue="1"/>
    <cfRule type="duplicateValues" dxfId="78" priority="70" stopIfTrue="1"/>
    <cfRule type="duplicateValues" dxfId="77" priority="77" stopIfTrue="1"/>
    <cfRule type="duplicateValues" dxfId="76" priority="81" stopIfTrue="1"/>
  </conditionalFormatting>
  <conditionalFormatting sqref="J11:J14 J16:J19 J21">
    <cfRule type="duplicateValues" dxfId="75" priority="67" stopIfTrue="1"/>
    <cfRule type="duplicateValues" dxfId="74" priority="68" stopIfTrue="1"/>
    <cfRule type="duplicateValues" dxfId="73" priority="69" stopIfTrue="1"/>
    <cfRule type="duplicateValues" dxfId="72" priority="71" stopIfTrue="1"/>
    <cfRule type="duplicateValues" dxfId="71" priority="72" stopIfTrue="1"/>
    <cfRule type="duplicateValues" dxfId="70" priority="73" stopIfTrue="1"/>
    <cfRule type="duplicateValues" dxfId="69" priority="74" stopIfTrue="1"/>
    <cfRule type="duplicateValues" dxfId="68" priority="75" stopIfTrue="1"/>
    <cfRule type="duplicateValues" dxfId="67" priority="76" stopIfTrue="1"/>
    <cfRule type="duplicateValues" dxfId="66" priority="78" stopIfTrue="1"/>
    <cfRule type="duplicateValues" dxfId="65" priority="79" stopIfTrue="1"/>
    <cfRule type="duplicateValues" dxfId="64" priority="80" stopIfTrue="1"/>
    <cfRule type="duplicateValues" dxfId="63" priority="82" stopIfTrue="1"/>
    <cfRule type="duplicateValues" dxfId="62" priority="83" stopIfTrue="1"/>
    <cfRule type="duplicateValues" dxfId="61" priority="84" stopIfTrue="1"/>
  </conditionalFormatting>
  <conditionalFormatting sqref="K11:K14 K16:K19 K21">
    <cfRule type="duplicateValues" dxfId="60" priority="63" stopIfTrue="1"/>
    <cfRule type="duplicateValues" dxfId="59" priority="64" stopIfTrue="1"/>
    <cfRule type="duplicateValues" dxfId="58" priority="65" stopIfTrue="1"/>
  </conditionalFormatting>
  <conditionalFormatting sqref="E12 E17">
    <cfRule type="duplicateValues" dxfId="57" priority="61" stopIfTrue="1"/>
  </conditionalFormatting>
  <conditionalFormatting sqref="E12 E16:E17">
    <cfRule type="duplicateValues" dxfId="56" priority="60" stopIfTrue="1"/>
  </conditionalFormatting>
  <conditionalFormatting sqref="E12 E16:E19">
    <cfRule type="duplicateValues" dxfId="55" priority="59" stopIfTrue="1"/>
  </conditionalFormatting>
  <conditionalFormatting sqref="E20 H20:I20">
    <cfRule type="duplicateValues" dxfId="54" priority="34" stopIfTrue="1"/>
  </conditionalFormatting>
  <conditionalFormatting sqref="E20 G20:I20">
    <cfRule type="duplicateValues" dxfId="53" priority="30" stopIfTrue="1"/>
    <cfRule type="duplicateValues" dxfId="52" priority="38" stopIfTrue="1"/>
    <cfRule type="duplicateValues" dxfId="51" priority="48" stopIfTrue="1"/>
    <cfRule type="duplicateValues" dxfId="50" priority="49" stopIfTrue="1"/>
  </conditionalFormatting>
  <pageMargins left="0.35416666666666702" right="0.39305555555555599" top="0.62986111111111098" bottom="0.5902777777777780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workbookViewId="0">
      <pane ySplit="4" topLeftCell="A5" activePane="bottomLeft" state="frozen"/>
      <selection pane="bottomLeft" activeCell="J9" sqref="J9"/>
    </sheetView>
  </sheetViews>
  <sheetFormatPr defaultColWidth="9" defaultRowHeight="13.5"/>
  <cols>
    <col min="1" max="1" width="3.25" style="2" customWidth="1"/>
    <col min="2" max="2" width="5.125" style="2" customWidth="1"/>
    <col min="3" max="3" width="6.25" style="2" customWidth="1"/>
    <col min="4" max="4" width="5.625" style="2" customWidth="1"/>
    <col min="5" max="5" width="20.375" style="2" customWidth="1"/>
    <col min="6" max="6" width="4.75" style="2" customWidth="1"/>
    <col min="7" max="8" width="9" style="2"/>
    <col min="9" max="9" width="7.875" style="2" customWidth="1"/>
    <col min="10" max="10" width="7.75" style="2" customWidth="1"/>
    <col min="11" max="11" width="7.875" style="2" customWidth="1"/>
    <col min="12" max="12" width="6.375" style="2" customWidth="1"/>
    <col min="13" max="13" width="7.625" style="2" customWidth="1"/>
    <col min="14" max="14" width="7.875" style="2" customWidth="1"/>
    <col min="15" max="15" width="7.25" style="2" customWidth="1"/>
    <col min="16" max="16" width="9" style="2"/>
    <col min="17" max="17" width="7.5" style="2" customWidth="1"/>
    <col min="18" max="18" width="9" style="2"/>
    <col min="19" max="19" width="12.625"/>
  </cols>
  <sheetData>
    <row r="1" spans="1:18" ht="30" customHeight="1">
      <c r="A1" s="77" t="s">
        <v>317</v>
      </c>
      <c r="B1" s="77"/>
      <c r="C1" s="77"/>
      <c r="D1" s="77"/>
    </row>
    <row r="2" spans="1:18" ht="28.5">
      <c r="A2" s="57" t="s">
        <v>318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7" customHeight="1">
      <c r="A3" s="84" t="s">
        <v>2</v>
      </c>
      <c r="B3" s="84" t="s">
        <v>3</v>
      </c>
      <c r="C3" s="86" t="s">
        <v>4</v>
      </c>
      <c r="D3" s="86" t="s">
        <v>5</v>
      </c>
      <c r="E3" s="84" t="s">
        <v>7</v>
      </c>
      <c r="F3" s="84" t="s">
        <v>6</v>
      </c>
      <c r="G3" s="84" t="s">
        <v>8</v>
      </c>
      <c r="H3" s="84" t="s">
        <v>9</v>
      </c>
      <c r="I3" s="78" t="s">
        <v>10</v>
      </c>
      <c r="J3" s="79"/>
      <c r="K3" s="80"/>
      <c r="L3" s="88" t="s">
        <v>11</v>
      </c>
      <c r="M3" s="88" t="s">
        <v>12</v>
      </c>
      <c r="N3" s="81" t="s">
        <v>13</v>
      </c>
      <c r="O3" s="82"/>
      <c r="P3" s="83" t="s">
        <v>14</v>
      </c>
      <c r="Q3" s="82"/>
      <c r="R3" s="86" t="s">
        <v>15</v>
      </c>
    </row>
    <row r="4" spans="1:18" ht="51">
      <c r="A4" s="85"/>
      <c r="B4" s="85"/>
      <c r="C4" s="87"/>
      <c r="D4" s="87"/>
      <c r="E4" s="85"/>
      <c r="F4" s="85"/>
      <c r="G4" s="85"/>
      <c r="H4" s="85"/>
      <c r="I4" s="9" t="s">
        <v>16</v>
      </c>
      <c r="J4" s="10" t="s">
        <v>17</v>
      </c>
      <c r="K4" s="10" t="s">
        <v>18</v>
      </c>
      <c r="L4" s="89"/>
      <c r="M4" s="89"/>
      <c r="N4" s="11" t="s">
        <v>19</v>
      </c>
      <c r="O4" s="11" t="s">
        <v>20</v>
      </c>
      <c r="P4" s="11" t="s">
        <v>21</v>
      </c>
      <c r="Q4" s="18" t="s">
        <v>22</v>
      </c>
      <c r="R4" s="87"/>
    </row>
    <row r="5" spans="1:18" s="1" customFormat="1" ht="39" customHeight="1">
      <c r="A5" s="3"/>
      <c r="B5" s="4" t="s">
        <v>319</v>
      </c>
      <c r="C5" s="4" t="s">
        <v>320</v>
      </c>
      <c r="D5" s="4" t="s">
        <v>321</v>
      </c>
      <c r="E5" s="4" t="s">
        <v>26</v>
      </c>
      <c r="F5" s="4">
        <v>7</v>
      </c>
      <c r="G5" s="4"/>
      <c r="H5" s="4"/>
      <c r="I5" s="12">
        <f>SUM(I6:I13)</f>
        <v>18.004999999999999</v>
      </c>
      <c r="J5" s="12">
        <f>SUM(J6:J13)</f>
        <v>18.004999999999999</v>
      </c>
      <c r="K5" s="12">
        <f>SUM(K6:K13)</f>
        <v>36.01</v>
      </c>
      <c r="L5" s="13"/>
      <c r="M5" s="14">
        <f>SUM(M6:M13)</f>
        <v>1845.28</v>
      </c>
      <c r="N5" s="14">
        <f>SUM(N6:N13)</f>
        <v>1637.19</v>
      </c>
      <c r="O5" s="14"/>
      <c r="P5" s="14">
        <f>SUM(P6:P13)</f>
        <v>1637.19</v>
      </c>
      <c r="Q5" s="14">
        <f>SUM(Q6:Q13)</f>
        <v>208.09</v>
      </c>
      <c r="R5" s="19"/>
    </row>
    <row r="6" spans="1:18" s="1" customFormat="1" ht="48" customHeight="1">
      <c r="A6" s="5">
        <v>1</v>
      </c>
      <c r="B6" s="6" t="s">
        <v>27</v>
      </c>
      <c r="C6" s="6" t="s">
        <v>245</v>
      </c>
      <c r="D6" s="6"/>
      <c r="E6" s="7" t="s">
        <v>322</v>
      </c>
      <c r="F6" s="7">
        <v>1</v>
      </c>
      <c r="G6" s="7"/>
      <c r="H6" s="7"/>
      <c r="I6" s="7">
        <v>1.21</v>
      </c>
      <c r="J6" s="15">
        <v>1.21</v>
      </c>
      <c r="K6" s="6">
        <f t="shared" ref="K6:K12" si="0">I6+J6</f>
        <v>2.42</v>
      </c>
      <c r="L6" s="16">
        <v>6.55</v>
      </c>
      <c r="M6" s="16">
        <v>110.22</v>
      </c>
      <c r="N6" s="16">
        <v>97.05</v>
      </c>
      <c r="O6" s="16">
        <f t="shared" ref="O6:O12" si="1">N6/J6</f>
        <v>80.206611570247901</v>
      </c>
      <c r="P6" s="16">
        <v>97.05</v>
      </c>
      <c r="Q6" s="16">
        <f t="shared" ref="Q6:Q12" si="2">M6-P6</f>
        <v>13.17</v>
      </c>
      <c r="R6" s="8" t="s">
        <v>323</v>
      </c>
    </row>
    <row r="7" spans="1:18" s="1" customFormat="1" ht="62.1" customHeight="1">
      <c r="A7" s="6">
        <v>2</v>
      </c>
      <c r="B7" s="6" t="s">
        <v>76</v>
      </c>
      <c r="C7" s="6" t="s">
        <v>324</v>
      </c>
      <c r="D7" s="6" t="s">
        <v>325</v>
      </c>
      <c r="E7" s="7" t="s">
        <v>326</v>
      </c>
      <c r="F7" s="7">
        <v>2</v>
      </c>
      <c r="G7" s="8" t="s">
        <v>327</v>
      </c>
      <c r="H7" s="8" t="s">
        <v>328</v>
      </c>
      <c r="I7" s="8">
        <v>6.44</v>
      </c>
      <c r="J7" s="8">
        <v>6.44</v>
      </c>
      <c r="K7" s="6">
        <f t="shared" si="0"/>
        <v>12.88</v>
      </c>
      <c r="L7" s="17">
        <v>6.64</v>
      </c>
      <c r="M7" s="17">
        <v>854.69</v>
      </c>
      <c r="N7" s="16">
        <v>754.62</v>
      </c>
      <c r="O7" s="16">
        <f t="shared" si="1"/>
        <v>117.17701863354</v>
      </c>
      <c r="P7" s="16">
        <v>754.62</v>
      </c>
      <c r="Q7" s="16">
        <f t="shared" si="2"/>
        <v>100.07</v>
      </c>
      <c r="R7" s="6" t="s">
        <v>329</v>
      </c>
    </row>
    <row r="8" spans="1:18" s="1" customFormat="1" ht="48" customHeight="1">
      <c r="A8" s="90">
        <v>3</v>
      </c>
      <c r="B8" s="6" t="s">
        <v>119</v>
      </c>
      <c r="C8" s="6" t="s">
        <v>123</v>
      </c>
      <c r="D8" s="6" t="s">
        <v>330</v>
      </c>
      <c r="E8" s="7" t="s">
        <v>331</v>
      </c>
      <c r="F8" s="6">
        <v>3</v>
      </c>
      <c r="G8" s="8"/>
      <c r="H8" s="8"/>
      <c r="I8" s="8">
        <v>3.83</v>
      </c>
      <c r="J8" s="8">
        <v>3.83</v>
      </c>
      <c r="K8" s="6">
        <f t="shared" si="0"/>
        <v>7.66</v>
      </c>
      <c r="L8" s="8">
        <v>4.04</v>
      </c>
      <c r="M8" s="8">
        <v>338.65</v>
      </c>
      <c r="N8" s="16">
        <v>303.52</v>
      </c>
      <c r="O8" s="16">
        <f t="shared" si="1"/>
        <v>79.248041775456898</v>
      </c>
      <c r="P8" s="16">
        <v>303.52</v>
      </c>
      <c r="Q8" s="16">
        <f t="shared" si="2"/>
        <v>35.130000000000003</v>
      </c>
      <c r="R8" s="8" t="s">
        <v>329</v>
      </c>
    </row>
    <row r="9" spans="1:18" s="1" customFormat="1" ht="59.1" customHeight="1">
      <c r="A9" s="92"/>
      <c r="B9" s="6" t="s">
        <v>119</v>
      </c>
      <c r="C9" s="6" t="s">
        <v>332</v>
      </c>
      <c r="D9" s="6" t="s">
        <v>333</v>
      </c>
      <c r="E9" s="7" t="s">
        <v>334</v>
      </c>
      <c r="F9" s="7">
        <v>4</v>
      </c>
      <c r="G9" s="8"/>
      <c r="H9" s="8"/>
      <c r="I9" s="8">
        <v>3.282</v>
      </c>
      <c r="J9" s="8">
        <v>3.282</v>
      </c>
      <c r="K9" s="6">
        <f t="shared" si="0"/>
        <v>6.5640000000000001</v>
      </c>
      <c r="L9" s="8">
        <v>4.12</v>
      </c>
      <c r="M9" s="8">
        <v>274.25</v>
      </c>
      <c r="N9" s="16">
        <v>245.66</v>
      </c>
      <c r="O9" s="16">
        <f t="shared" si="1"/>
        <v>74.850700792199902</v>
      </c>
      <c r="P9" s="16">
        <v>245.66</v>
      </c>
      <c r="Q9" s="16">
        <f t="shared" si="2"/>
        <v>28.59</v>
      </c>
      <c r="R9" s="8" t="s">
        <v>329</v>
      </c>
    </row>
    <row r="10" spans="1:18" s="1" customFormat="1" ht="50.1" customHeight="1">
      <c r="A10" s="91"/>
      <c r="B10" s="6" t="s">
        <v>119</v>
      </c>
      <c r="C10" s="6" t="s">
        <v>120</v>
      </c>
      <c r="D10" s="6" t="s">
        <v>45</v>
      </c>
      <c r="E10" s="7" t="s">
        <v>335</v>
      </c>
      <c r="F10" s="7">
        <v>5</v>
      </c>
      <c r="G10" s="8"/>
      <c r="H10" s="8"/>
      <c r="I10" s="8">
        <v>2.2280000000000002</v>
      </c>
      <c r="J10" s="8">
        <v>2.2280000000000002</v>
      </c>
      <c r="K10" s="6">
        <f t="shared" si="0"/>
        <v>4.4560000000000004</v>
      </c>
      <c r="L10" s="8">
        <v>4.05</v>
      </c>
      <c r="M10" s="8">
        <v>189.24</v>
      </c>
      <c r="N10" s="16">
        <v>169.51</v>
      </c>
      <c r="O10" s="16">
        <f t="shared" si="1"/>
        <v>76.081687612208199</v>
      </c>
      <c r="P10" s="16">
        <v>169.51</v>
      </c>
      <c r="Q10" s="16">
        <f t="shared" si="2"/>
        <v>19.73</v>
      </c>
      <c r="R10" s="8" t="s">
        <v>329</v>
      </c>
    </row>
    <row r="11" spans="1:18" s="1" customFormat="1" ht="51" customHeight="1">
      <c r="A11" s="6">
        <v>4</v>
      </c>
      <c r="B11" s="6" t="s">
        <v>150</v>
      </c>
      <c r="C11" s="6" t="s">
        <v>151</v>
      </c>
      <c r="D11" s="6"/>
      <c r="E11" s="7" t="s">
        <v>336</v>
      </c>
      <c r="F11" s="6">
        <v>6</v>
      </c>
      <c r="G11" s="7"/>
      <c r="H11" s="7"/>
      <c r="I11" s="7">
        <v>0.26700000000000002</v>
      </c>
      <c r="J11" s="6">
        <v>0.26700000000000002</v>
      </c>
      <c r="K11" s="6">
        <f t="shared" si="0"/>
        <v>0.53400000000000003</v>
      </c>
      <c r="L11" s="16"/>
      <c r="M11" s="16">
        <v>44.73</v>
      </c>
      <c r="N11" s="16">
        <v>39.54</v>
      </c>
      <c r="O11" s="16">
        <f t="shared" si="1"/>
        <v>148.08988764044901</v>
      </c>
      <c r="P11" s="16">
        <v>39.54</v>
      </c>
      <c r="Q11" s="16">
        <f t="shared" si="2"/>
        <v>5.19</v>
      </c>
      <c r="R11" s="6" t="s">
        <v>337</v>
      </c>
    </row>
    <row r="12" spans="1:18" s="1" customFormat="1" ht="57" customHeight="1">
      <c r="A12" s="6">
        <v>5</v>
      </c>
      <c r="B12" s="6" t="s">
        <v>213</v>
      </c>
      <c r="C12" s="6" t="s">
        <v>338</v>
      </c>
      <c r="D12" s="6"/>
      <c r="E12" s="7" t="s">
        <v>339</v>
      </c>
      <c r="F12" s="7">
        <v>7</v>
      </c>
      <c r="G12" s="7" t="s">
        <v>340</v>
      </c>
      <c r="H12" s="7" t="s">
        <v>341</v>
      </c>
      <c r="I12" s="7">
        <v>0.748</v>
      </c>
      <c r="J12" s="15">
        <v>0.748</v>
      </c>
      <c r="K12" s="6">
        <f t="shared" si="0"/>
        <v>1.496</v>
      </c>
      <c r="L12" s="16">
        <v>6.57</v>
      </c>
      <c r="M12" s="16">
        <v>33.5</v>
      </c>
      <c r="N12" s="16">
        <v>27.29</v>
      </c>
      <c r="O12" s="16">
        <f t="shared" si="1"/>
        <v>36.483957219251302</v>
      </c>
      <c r="P12" s="16">
        <v>27.29</v>
      </c>
      <c r="Q12" s="16">
        <f t="shared" si="2"/>
        <v>6.21</v>
      </c>
      <c r="R12" s="8" t="s">
        <v>323</v>
      </c>
    </row>
  </sheetData>
  <mergeCells count="17">
    <mergeCell ref="A8:A10"/>
    <mergeCell ref="B3:B4"/>
    <mergeCell ref="C3:C4"/>
    <mergeCell ref="D3:D4"/>
    <mergeCell ref="E3:E4"/>
    <mergeCell ref="A1:D1"/>
    <mergeCell ref="A2:R2"/>
    <mergeCell ref="I3:K3"/>
    <mergeCell ref="N3:O3"/>
    <mergeCell ref="P3:Q3"/>
    <mergeCell ref="A3:A4"/>
    <mergeCell ref="F3:F4"/>
    <mergeCell ref="G3:G4"/>
    <mergeCell ref="H3:H4"/>
    <mergeCell ref="L3:L4"/>
    <mergeCell ref="M3:M4"/>
    <mergeCell ref="R3:R4"/>
  </mergeCells>
  <phoneticPr fontId="6" type="noConversion"/>
  <conditionalFormatting sqref="J6">
    <cfRule type="duplicateValues" dxfId="49" priority="131" stopIfTrue="1"/>
    <cfRule type="duplicateValues" dxfId="48" priority="132" stopIfTrue="1"/>
    <cfRule type="duplicateValues" dxfId="47" priority="133" stopIfTrue="1"/>
  </conditionalFormatting>
  <conditionalFormatting sqref="J8">
    <cfRule type="duplicateValues" dxfId="46" priority="65" stopIfTrue="1"/>
    <cfRule type="duplicateValues" dxfId="45" priority="66" stopIfTrue="1"/>
    <cfRule type="duplicateValues" dxfId="44" priority="67" stopIfTrue="1"/>
  </conditionalFormatting>
  <conditionalFormatting sqref="J8:J12">
    <cfRule type="duplicateValues" dxfId="43" priority="148" stopIfTrue="1"/>
    <cfRule type="duplicateValues" dxfId="42" priority="149" stopIfTrue="1"/>
    <cfRule type="duplicateValues" dxfId="41" priority="150" stopIfTrue="1"/>
    <cfRule type="duplicateValues" dxfId="40" priority="151" stopIfTrue="1"/>
    <cfRule type="duplicateValues" dxfId="39" priority="152" stopIfTrue="1"/>
    <cfRule type="duplicateValues" dxfId="38" priority="153" stopIfTrue="1"/>
    <cfRule type="duplicateValues" dxfId="37" priority="159" stopIfTrue="1"/>
    <cfRule type="duplicateValues" dxfId="36" priority="160" stopIfTrue="1"/>
    <cfRule type="duplicateValues" dxfId="35" priority="161" stopIfTrue="1"/>
    <cfRule type="duplicateValues" dxfId="34" priority="163" stopIfTrue="1"/>
    <cfRule type="duplicateValues" dxfId="33" priority="164" stopIfTrue="1"/>
    <cfRule type="duplicateValues" dxfId="32" priority="165" stopIfTrue="1"/>
  </conditionalFormatting>
  <conditionalFormatting sqref="J8:J10">
    <cfRule type="duplicateValues" dxfId="31" priority="69" stopIfTrue="1"/>
    <cfRule type="duplicateValues" dxfId="30" priority="70" stopIfTrue="1"/>
    <cfRule type="duplicateValues" dxfId="29" priority="71" stopIfTrue="1"/>
    <cfRule type="duplicateValues" dxfId="28" priority="80" stopIfTrue="1"/>
    <cfRule type="duplicateValues" dxfId="27" priority="81" stopIfTrue="1"/>
    <cfRule type="duplicateValues" dxfId="26" priority="82" stopIfTrue="1"/>
    <cfRule type="duplicateValues" dxfId="25" priority="140" stopIfTrue="1"/>
    <cfRule type="duplicateValues" dxfId="24" priority="141" stopIfTrue="1"/>
    <cfRule type="duplicateValues" dxfId="23" priority="142" stopIfTrue="1"/>
  </conditionalFormatting>
  <conditionalFormatting sqref="J9:J10">
    <cfRule type="duplicateValues" dxfId="22" priority="60" stopIfTrue="1"/>
    <cfRule type="duplicateValues" dxfId="21" priority="61" stopIfTrue="1"/>
    <cfRule type="duplicateValues" dxfId="20" priority="62" stopIfTrue="1"/>
  </conditionalFormatting>
  <conditionalFormatting sqref="J11:J12">
    <cfRule type="duplicateValues" dxfId="19" priority="144" stopIfTrue="1"/>
    <cfRule type="duplicateValues" dxfId="18" priority="145" stopIfTrue="1"/>
    <cfRule type="duplicateValues" dxfId="17" priority="146" stopIfTrue="1"/>
  </conditionalFormatting>
  <conditionalFormatting sqref="K6:K12">
    <cfRule type="duplicateValues" dxfId="16" priority="96" stopIfTrue="1"/>
    <cfRule type="duplicateValues" dxfId="15" priority="97" stopIfTrue="1"/>
    <cfRule type="duplicateValues" dxfId="14" priority="98" stopIfTrue="1"/>
  </conditionalFormatting>
  <conditionalFormatting sqref="E6:I6 F7:F12">
    <cfRule type="duplicateValues" dxfId="13" priority="130" stopIfTrue="1"/>
  </conditionalFormatting>
  <conditionalFormatting sqref="E7 G7:I7">
    <cfRule type="duplicateValues" dxfId="12" priority="138" stopIfTrue="1"/>
  </conditionalFormatting>
  <conditionalFormatting sqref="G8:I12 E8:E12">
    <cfRule type="duplicateValues" dxfId="11" priority="147" stopIfTrue="1"/>
    <cfRule type="duplicateValues" dxfId="10" priority="158" stopIfTrue="1"/>
    <cfRule type="duplicateValues" dxfId="9" priority="162" stopIfTrue="1"/>
  </conditionalFormatting>
  <conditionalFormatting sqref="E8:E10 G8:I10">
    <cfRule type="duplicateValues" dxfId="8" priority="68" stopIfTrue="1"/>
    <cfRule type="duplicateValues" dxfId="7" priority="83" stopIfTrue="1"/>
    <cfRule type="duplicateValues" dxfId="6" priority="139" stopIfTrue="1"/>
  </conditionalFormatting>
  <conditionalFormatting sqref="E8 G8:I8">
    <cfRule type="duplicateValues" dxfId="5" priority="64" stopIfTrue="1"/>
  </conditionalFormatting>
  <conditionalFormatting sqref="F8 F11">
    <cfRule type="duplicateValues" dxfId="4" priority="100" stopIfTrue="1"/>
    <cfRule type="duplicateValues" dxfId="3" priority="134" stopIfTrue="1"/>
    <cfRule type="duplicateValues" dxfId="2" priority="39" stopIfTrue="1"/>
  </conditionalFormatting>
  <conditionalFormatting sqref="E9:E10 G9:I10">
    <cfRule type="duplicateValues" dxfId="1" priority="63" stopIfTrue="1"/>
  </conditionalFormatting>
  <conditionalFormatting sqref="E11:E12 G11:I12">
    <cfRule type="duplicateValues" dxfId="0" priority="143" stopIfTrue="1"/>
  </conditionalFormatting>
  <pageMargins left="0.35416666666666702" right="0.39305555555555599" top="0.62986111111111098" bottom="0.59027777777777801" header="0.5" footer="0.5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附件1</vt:lpstr>
      <vt:lpstr>附件2</vt:lpstr>
      <vt:lpstr>附件3</vt:lpstr>
      <vt:lpstr>附件1!Print_Titles</vt:lpstr>
      <vt:lpstr>附件2!Print_Titles</vt:lpstr>
      <vt:lpstr>附件3!Print_Titles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张念</cp:lastModifiedBy>
  <cp:lastPrinted>2020-12-28T08:24:34Z</cp:lastPrinted>
  <dcterms:created xsi:type="dcterms:W3CDTF">2006-09-16T00:00:00Z</dcterms:created>
  <dcterms:modified xsi:type="dcterms:W3CDTF">2020-12-29T08:16:13Z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